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45" tabRatio="837" activeTab="0"/>
  </bookViews>
  <sheets>
    <sheet name="助学贷款奖补" sheetId="1" r:id="rId1"/>
    <sheet name="学费减免" sheetId="2" r:id="rId2"/>
    <sheet name="应征入伍" sheetId="3" r:id="rId3"/>
    <sheet name="2021年已下达" sheetId="4" state="hidden" r:id="rId4"/>
    <sheet name="直招士官" sheetId="5" r:id="rId5"/>
    <sheet name="退役士兵国助" sheetId="6" r:id="rId6"/>
  </sheets>
  <definedNames/>
  <calcPr fullCalcOnLoad="1"/>
</workbook>
</file>

<file path=xl/sharedStrings.xml><?xml version="1.0" encoding="utf-8"?>
<sst xmlns="http://schemas.openxmlformats.org/spreadsheetml/2006/main" count="379" uniqueCount="107">
  <si>
    <t>序号</t>
  </si>
  <si>
    <t>学校名称</t>
  </si>
  <si>
    <t>金额</t>
  </si>
  <si>
    <t>上海大学</t>
  </si>
  <si>
    <t>上海理工大学</t>
  </si>
  <si>
    <t>上海海事大学</t>
  </si>
  <si>
    <t>上海海洋大学</t>
  </si>
  <si>
    <t>上海中医药大学</t>
  </si>
  <si>
    <t>上海师范大学</t>
  </si>
  <si>
    <t>上海对外经贸大学</t>
  </si>
  <si>
    <t>华东政法大学</t>
  </si>
  <si>
    <t>上海工程技术大学</t>
  </si>
  <si>
    <t>上海电力大学</t>
  </si>
  <si>
    <t>上海应用技术大学</t>
  </si>
  <si>
    <t>上海科技大学</t>
  </si>
  <si>
    <t>上海纽约大学</t>
  </si>
  <si>
    <t>上海第二工业大学</t>
  </si>
  <si>
    <t>上海健康医学院</t>
  </si>
  <si>
    <t>上海体育学院</t>
  </si>
  <si>
    <t>上海音乐学院</t>
  </si>
  <si>
    <t>上海戏剧学院</t>
  </si>
  <si>
    <t>上海立信会计金融学院</t>
  </si>
  <si>
    <t>上海电机学院</t>
  </si>
  <si>
    <t>上海政法学院</t>
  </si>
  <si>
    <t>上海商学院</t>
  </si>
  <si>
    <t>上海公安学院</t>
  </si>
  <si>
    <t>上海杉达学院</t>
  </si>
  <si>
    <t>上海建桥学院</t>
  </si>
  <si>
    <t>上海视觉艺术学院</t>
  </si>
  <si>
    <t>上海立达学院</t>
  </si>
  <si>
    <t>上海外国语大学贤达经济人文学院</t>
  </si>
  <si>
    <t>上海师范大学天华学院</t>
  </si>
  <si>
    <t>上海旅游高等专科学校</t>
  </si>
  <si>
    <t>上海出版印刷高等专科学校</t>
  </si>
  <si>
    <t>上海行健职业学院（静安区）</t>
  </si>
  <si>
    <t>上海城建职业学院</t>
  </si>
  <si>
    <t>上海交通职业技术学院</t>
  </si>
  <si>
    <t>上海海事职业技术学院</t>
  </si>
  <si>
    <t>上海电子信息职业技术学院</t>
  </si>
  <si>
    <t>上海工艺美术职业学院</t>
  </si>
  <si>
    <t>上海科学技术职业学院（嘉定区）</t>
  </si>
  <si>
    <t>上海农林职业技术学院</t>
  </si>
  <si>
    <t>上海东海职业技术学院</t>
  </si>
  <si>
    <t>上海工商职业技术学院</t>
  </si>
  <si>
    <t>上海震旦职业学院</t>
  </si>
  <si>
    <t>上海民远职业技术学院</t>
  </si>
  <si>
    <t>上海思博职业技术学院</t>
  </si>
  <si>
    <t>上海济光职业技术学院</t>
  </si>
  <si>
    <t>上海工商外国语职业学院</t>
  </si>
  <si>
    <t>上海邦德职业技术学院</t>
  </si>
  <si>
    <t>上海中侨职业技术大学</t>
  </si>
  <si>
    <t>上海电影艺术职业学院</t>
  </si>
  <si>
    <t>合计</t>
  </si>
  <si>
    <t>单位：万元</t>
  </si>
  <si>
    <t>2019年补申报</t>
  </si>
  <si>
    <t>2020年申报</t>
  </si>
  <si>
    <t>2020年补申报</t>
  </si>
  <si>
    <t>2021年申报</t>
  </si>
  <si>
    <t>2021年已下达</t>
  </si>
  <si>
    <t>2021年本次下达</t>
  </si>
  <si>
    <t>本次下达合计</t>
  </si>
  <si>
    <t>本次下达2019年</t>
  </si>
  <si>
    <t>本次下达2020年</t>
  </si>
  <si>
    <t>本次下达2021年</t>
  </si>
  <si>
    <t>人数</t>
  </si>
  <si>
    <t>总金额</t>
  </si>
  <si>
    <t>单位：人、万元</t>
  </si>
  <si>
    <t xml:space="preserve">序号
</t>
  </si>
  <si>
    <t>学校</t>
  </si>
  <si>
    <t>本次下达</t>
  </si>
  <si>
    <t>附件15</t>
  </si>
  <si>
    <t>2021年上海市地方高校学生资助补助经费（高等教育）央财资金分配汇总表</t>
  </si>
  <si>
    <t>高校学生服义务兵役资助</t>
  </si>
  <si>
    <t>退役士兵学费资助</t>
  </si>
  <si>
    <t>直招士官资助</t>
  </si>
  <si>
    <t>国家助学贷款奖补资金</t>
  </si>
  <si>
    <t>上海市学生事务中心</t>
  </si>
  <si>
    <t>本次实际下达合计</t>
  </si>
  <si>
    <t>补拨2020年</t>
  </si>
  <si>
    <t>预拨2021年</t>
  </si>
  <si>
    <t>学    校</t>
  </si>
  <si>
    <t>2019年国家助学金</t>
  </si>
  <si>
    <t>2020年国家助学金</t>
  </si>
  <si>
    <t>2021年国家助学金</t>
  </si>
  <si>
    <t>2019秋季国家助学金名额(人）</t>
  </si>
  <si>
    <t>本次拨付金额</t>
  </si>
  <si>
    <t>2020秋季国家助学金名额(人）</t>
  </si>
  <si>
    <t>2020年名额合计</t>
  </si>
  <si>
    <t>2020春季国家助学金名额(人）</t>
  </si>
  <si>
    <t>2021秋季国家助学金名额(人）</t>
  </si>
  <si>
    <t>2021年名额合计</t>
  </si>
  <si>
    <t>小计</t>
  </si>
  <si>
    <t>其中：中央专款</t>
  </si>
  <si>
    <t>其中：地方专款</t>
  </si>
  <si>
    <t>其中：学校部门预算</t>
  </si>
  <si>
    <t xml:space="preserve">附件1    </t>
  </si>
  <si>
    <t xml:space="preserve">附件2                         </t>
  </si>
  <si>
    <t>2021年上海市地方高校退役士兵学费资助分配表（第二批）</t>
  </si>
  <si>
    <t xml:space="preserve">附件3                           </t>
  </si>
  <si>
    <t>2021年上海市地方高校应征入伍服兵役国家资助资金分配表（第二批）</t>
  </si>
  <si>
    <t xml:space="preserve">附件4                                     </t>
  </si>
  <si>
    <t>2021年上海市地方高校直招士官资助分配表（第二批）</t>
  </si>
  <si>
    <r>
      <t xml:space="preserve">    </t>
    </r>
    <r>
      <rPr>
        <sz val="9"/>
        <color indexed="8"/>
        <rFont val="宋体"/>
        <family val="0"/>
      </rPr>
      <t>单位：万元</t>
    </r>
  </si>
  <si>
    <t>单位：万元</t>
  </si>
  <si>
    <t>单位：人、万元</t>
  </si>
  <si>
    <t xml:space="preserve"> 2021年市地方高校国家助学贷款奖补资金分配表（第二批）</t>
  </si>
  <si>
    <r>
      <rPr>
        <sz val="13"/>
        <color indexed="8"/>
        <rFont val="宋体"/>
        <family val="0"/>
      </rPr>
      <t>附件5</t>
    </r>
    <r>
      <rPr>
        <sz val="11"/>
        <color indexed="8"/>
        <rFont val="宋体"/>
        <family val="0"/>
      </rPr>
      <t xml:space="preserve">                                              </t>
    </r>
    <r>
      <rPr>
        <sz val="14"/>
        <color indexed="8"/>
        <rFont val="方正小标宋简体"/>
        <family val="4"/>
      </rPr>
      <t>2021年上海市地方高校退役士兵国家助学金分配表（第二批）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</si>
</sst>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??_ ;_ @_ "/>
  </numFmts>
  <fonts count="6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4"/>
      <name val="方正小标宋简体"/>
      <family val="4"/>
    </font>
    <font>
      <sz val="14"/>
      <name val="黑体"/>
      <family val="3"/>
    </font>
    <font>
      <sz val="14"/>
      <color indexed="8"/>
      <name val="黑体"/>
      <family val="3"/>
    </font>
    <font>
      <sz val="16"/>
      <color indexed="8"/>
      <name val="方正小标宋简体"/>
      <family val="4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sz val="19"/>
      <color indexed="8"/>
      <name val="方正小标宋简体"/>
      <family val="4"/>
    </font>
    <font>
      <sz val="14"/>
      <color indexed="8"/>
      <name val="方正小标宋简体"/>
      <family val="4"/>
    </font>
    <font>
      <sz val="13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9"/>
      <color rgb="FF000000"/>
      <name val="宋体"/>
      <family val="0"/>
    </font>
    <font>
      <sz val="11"/>
      <name val="Calibri"/>
      <family val="0"/>
    </font>
    <font>
      <sz val="9"/>
      <name val="Calibri"/>
      <family val="0"/>
    </font>
    <font>
      <sz val="11"/>
      <color indexed="8"/>
      <name val="Calibri"/>
      <family val="0"/>
    </font>
    <font>
      <sz val="16"/>
      <color theme="1"/>
      <name val="方正小标宋简体"/>
      <family val="4"/>
    </font>
    <font>
      <sz val="14"/>
      <color theme="1"/>
      <name val="黑体"/>
      <family val="3"/>
    </font>
    <font>
      <sz val="16"/>
      <color theme="1"/>
      <name val="黑体"/>
      <family val="3"/>
    </font>
    <font>
      <sz val="19"/>
      <color theme="1"/>
      <name val="方正小标宋简体"/>
      <family val="4"/>
    </font>
    <font>
      <sz val="16"/>
      <color rgb="FF000000"/>
      <name val="方正小标宋简体"/>
      <family val="4"/>
    </font>
    <font>
      <sz val="14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7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3" fontId="4" fillId="0" borderId="10" xfId="52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3" fontId="3" fillId="0" borderId="10" xfId="52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3" fontId="3" fillId="0" borderId="10" xfId="52" applyNumberFormat="1" applyFont="1" applyFill="1" applyBorder="1" applyAlignment="1" applyProtection="1">
      <alignment horizontal="center" vertical="center" wrapText="1"/>
      <protection/>
    </xf>
    <xf numFmtId="43" fontId="55" fillId="0" borderId="10" xfId="52" applyNumberFormat="1" applyFont="1" applyFill="1" applyBorder="1" applyAlignment="1">
      <alignment horizontal="center" vertical="center"/>
    </xf>
    <xf numFmtId="43" fontId="4" fillId="0" borderId="10" xfId="52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56" fillId="0" borderId="0" xfId="41" applyFont="1" applyFill="1" applyAlignment="1">
      <alignment vertical="center" wrapText="1"/>
      <protection/>
    </xf>
    <xf numFmtId="0" fontId="56" fillId="0" borderId="0" xfId="41" applyFont="1" applyFill="1" applyAlignment="1">
      <alignment horizontal="center" vertical="center"/>
      <protection/>
    </xf>
    <xf numFmtId="0" fontId="56" fillId="0" borderId="0" xfId="41" applyFont="1" applyFill="1" applyAlignment="1">
      <alignment horizontal="left" vertical="center"/>
      <protection/>
    </xf>
    <xf numFmtId="43" fontId="56" fillId="0" borderId="0" xfId="52" applyNumberFormat="1" applyFont="1" applyFill="1" applyAlignment="1">
      <alignment vertical="center"/>
    </xf>
    <xf numFmtId="0" fontId="56" fillId="0" borderId="0" xfId="41" applyFont="1" applyFill="1">
      <alignment vertical="center"/>
      <protection/>
    </xf>
    <xf numFmtId="0" fontId="57" fillId="0" borderId="12" xfId="41" applyFont="1" applyFill="1" applyBorder="1" applyAlignment="1">
      <alignment horizontal="center" vertical="center" wrapText="1"/>
      <protection/>
    </xf>
    <xf numFmtId="0" fontId="57" fillId="0" borderId="12" xfId="41" applyFont="1" applyFill="1" applyBorder="1" applyAlignment="1">
      <alignment horizontal="center" vertical="center"/>
      <protection/>
    </xf>
    <xf numFmtId="43" fontId="57" fillId="0" borderId="13" xfId="52" applyNumberFormat="1" applyFont="1" applyFill="1" applyBorder="1" applyAlignment="1">
      <alignment horizontal="center" vertical="center" wrapText="1"/>
    </xf>
    <xf numFmtId="0" fontId="57" fillId="0" borderId="10" xfId="41" applyFont="1" applyFill="1" applyBorder="1" applyAlignment="1">
      <alignment horizontal="center" vertical="center" wrapText="1"/>
      <protection/>
    </xf>
    <xf numFmtId="0" fontId="57" fillId="0" borderId="10" xfId="0" applyFont="1" applyFill="1" applyBorder="1" applyAlignment="1">
      <alignment horizontal="left" vertical="center"/>
    </xf>
    <xf numFmtId="43" fontId="56" fillId="0" borderId="10" xfId="52" applyNumberFormat="1" applyFont="1" applyFill="1" applyBorder="1" applyAlignment="1">
      <alignment vertical="center"/>
    </xf>
    <xf numFmtId="176" fontId="57" fillId="0" borderId="10" xfId="0" applyNumberFormat="1" applyFont="1" applyFill="1" applyBorder="1" applyAlignment="1">
      <alignment horizontal="left" vertical="center"/>
    </xf>
    <xf numFmtId="0" fontId="58" fillId="0" borderId="10" xfId="41" applyFont="1" applyFill="1" applyBorder="1" applyAlignment="1">
      <alignment horizontal="center" vertical="center"/>
      <protection/>
    </xf>
    <xf numFmtId="0" fontId="58" fillId="0" borderId="10" xfId="41" applyFont="1" applyFill="1" applyBorder="1" applyAlignment="1">
      <alignment horizontal="left" vertical="center"/>
      <protection/>
    </xf>
    <xf numFmtId="0" fontId="57" fillId="0" borderId="0" xfId="0" applyFont="1" applyFill="1" applyAlignment="1">
      <alignment horizontal="left" vertical="center"/>
    </xf>
    <xf numFmtId="43" fontId="57" fillId="0" borderId="10" xfId="5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3" fontId="1" fillId="0" borderId="0" xfId="52" applyNumberFormat="1" applyFont="1" applyFill="1" applyBorder="1" applyAlignment="1">
      <alignment vertical="center"/>
    </xf>
    <xf numFmtId="43" fontId="1" fillId="0" borderId="0" xfId="52" applyNumberFormat="1" applyFont="1" applyFill="1" applyBorder="1" applyAlignment="1">
      <alignment horizontal="center" vertical="center"/>
    </xf>
    <xf numFmtId="43" fontId="5" fillId="0" borderId="0" xfId="52" applyNumberFormat="1" applyFont="1" applyFill="1" applyBorder="1" applyAlignment="1">
      <alignment horizontal="center" vertical="center"/>
    </xf>
    <xf numFmtId="43" fontId="5" fillId="0" borderId="0" xfId="52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43" fontId="44" fillId="0" borderId="0" xfId="52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55" fillId="0" borderId="13" xfId="0" applyFont="1" applyFill="1" applyBorder="1" applyAlignment="1">
      <alignment horizontal="left" vertical="center"/>
    </xf>
    <xf numFmtId="43" fontId="4" fillId="0" borderId="10" xfId="52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43" fontId="4" fillId="0" borderId="17" xfId="52" applyNumberFormat="1" applyFont="1" applyFill="1" applyBorder="1" applyAlignment="1">
      <alignment vertical="center"/>
    </xf>
    <xf numFmtId="43" fontId="44" fillId="0" borderId="0" xfId="52" applyNumberFormat="1" applyFont="1" applyFill="1" applyBorder="1" applyAlignment="1">
      <alignment horizontal="center" vertical="center"/>
    </xf>
    <xf numFmtId="43" fontId="4" fillId="0" borderId="18" xfId="52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43" fontId="4" fillId="0" borderId="18" xfId="52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43" fontId="4" fillId="0" borderId="19" xfId="52" applyNumberFormat="1" applyFont="1" applyFill="1" applyBorder="1" applyAlignment="1">
      <alignment vertical="center"/>
    </xf>
    <xf numFmtId="43" fontId="55" fillId="0" borderId="18" xfId="52" applyNumberFormat="1" applyFont="1" applyFill="1" applyBorder="1" applyAlignment="1">
      <alignment vertical="center"/>
    </xf>
    <xf numFmtId="43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3" fontId="1" fillId="0" borderId="0" xfId="52" applyNumberFormat="1" applyFont="1" applyFill="1" applyAlignment="1">
      <alignment vertical="center" wrapText="1"/>
    </xf>
    <xf numFmtId="177" fontId="5" fillId="0" borderId="0" xfId="52" applyNumberFormat="1" applyFont="1" applyFill="1" applyAlignment="1">
      <alignment vertical="center" wrapText="1"/>
    </xf>
    <xf numFmtId="43" fontId="5" fillId="0" borderId="0" xfId="52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43" fontId="2" fillId="0" borderId="0" xfId="52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176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76" fontId="3" fillId="0" borderId="15" xfId="0" applyNumberFormat="1" applyFont="1" applyFill="1" applyBorder="1" applyAlignment="1" applyProtection="1">
      <alignment horizontal="center" vertical="center" wrapText="1"/>
      <protection/>
    </xf>
    <xf numFmtId="43" fontId="3" fillId="0" borderId="17" xfId="52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43" fontId="4" fillId="0" borderId="0" xfId="52" applyNumberFormat="1" applyFont="1" applyFill="1" applyAlignment="1">
      <alignment vertical="center" wrapText="1"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76" fontId="3" fillId="0" borderId="17" xfId="0" applyNumberFormat="1" applyFont="1" applyFill="1" applyBorder="1" applyAlignment="1" applyProtection="1">
      <alignment horizontal="center" vertical="center" wrapText="1"/>
      <protection/>
    </xf>
    <xf numFmtId="43" fontId="3" fillId="0" borderId="18" xfId="52" applyNumberFormat="1" applyFont="1" applyFill="1" applyBorder="1" applyAlignment="1" applyProtection="1">
      <alignment horizontal="center" vertical="center" wrapText="1"/>
      <protection/>
    </xf>
    <xf numFmtId="43" fontId="3" fillId="0" borderId="19" xfId="52" applyNumberFormat="1" applyFont="1" applyFill="1" applyBorder="1" applyAlignment="1" applyProtection="1">
      <alignment horizontal="center" vertical="center" wrapText="1"/>
      <protection/>
    </xf>
    <xf numFmtId="177" fontId="7" fillId="0" borderId="0" xfId="52" applyNumberFormat="1" applyFont="1" applyFill="1" applyBorder="1" applyAlignment="1" applyProtection="1">
      <alignment vertical="center" wrapText="1"/>
      <protection/>
    </xf>
    <xf numFmtId="43" fontId="7" fillId="0" borderId="0" xfId="52" applyNumberFormat="1" applyFont="1" applyFill="1" applyBorder="1" applyAlignment="1" applyProtection="1">
      <alignment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177" fontId="4" fillId="0" borderId="0" xfId="52" applyNumberFormat="1" applyFont="1" applyFill="1" applyAlignment="1">
      <alignment vertical="center" wrapText="1"/>
    </xf>
    <xf numFmtId="0" fontId="60" fillId="0" borderId="0" xfId="0" applyFont="1" applyFill="1" applyBorder="1" applyAlignment="1">
      <alignment vertical="center"/>
    </xf>
    <xf numFmtId="0" fontId="61" fillId="0" borderId="10" xfId="0" applyNumberFormat="1" applyFont="1" applyFill="1" applyBorder="1" applyAlignment="1" applyProtection="1">
      <alignment vertical="center" wrapText="1"/>
      <protection/>
    </xf>
    <xf numFmtId="0" fontId="61" fillId="0" borderId="10" xfId="0" applyNumberFormat="1" applyFont="1" applyFill="1" applyBorder="1" applyAlignment="1" applyProtection="1">
      <alignment horizontal="center" vertical="center"/>
      <protection/>
    </xf>
    <xf numFmtId="0" fontId="61" fillId="0" borderId="10" xfId="0" applyNumberFormat="1" applyFont="1" applyFill="1" applyBorder="1" applyAlignment="1" applyProtection="1">
      <alignment horizontal="left" vertical="center"/>
      <protection/>
    </xf>
    <xf numFmtId="43" fontId="60" fillId="0" borderId="0" xfId="0" applyNumberFormat="1" applyFont="1" applyFill="1" applyBorder="1" applyAlignment="1">
      <alignment vertical="center"/>
    </xf>
    <xf numFmtId="176" fontId="61" fillId="0" borderId="10" xfId="0" applyNumberFormat="1" applyFont="1" applyFill="1" applyBorder="1" applyAlignment="1" applyProtection="1">
      <alignment horizontal="left" vertical="center" wrapText="1"/>
      <protection/>
    </xf>
    <xf numFmtId="0" fontId="61" fillId="0" borderId="10" xfId="0" applyNumberFormat="1" applyFont="1" applyFill="1" applyBorder="1" applyAlignment="1" applyProtection="1">
      <alignment vertical="center"/>
      <protection/>
    </xf>
    <xf numFmtId="43" fontId="61" fillId="0" borderId="10" xfId="52" applyNumberFormat="1" applyFont="1" applyFill="1" applyBorder="1" applyAlignment="1">
      <alignment horizontal="center" vertical="center" wrapText="1"/>
    </xf>
    <xf numFmtId="43" fontId="54" fillId="0" borderId="10" xfId="52" applyNumberFormat="1" applyFont="1" applyFill="1" applyBorder="1" applyAlignment="1">
      <alignment vertical="center"/>
    </xf>
    <xf numFmtId="43" fontId="61" fillId="0" borderId="10" xfId="52" applyNumberFormat="1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43" fontId="60" fillId="0" borderId="0" xfId="52" applyNumberFormat="1" applyFont="1" applyFill="1" applyAlignment="1">
      <alignment vertical="center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62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63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left" vertical="center"/>
    </xf>
    <xf numFmtId="43" fontId="4" fillId="0" borderId="22" xfId="52" applyNumberFormat="1" applyFont="1" applyFill="1" applyBorder="1" applyAlignment="1">
      <alignment horizontal="center" vertical="center"/>
    </xf>
    <xf numFmtId="43" fontId="4" fillId="0" borderId="20" xfId="52" applyNumberFormat="1" applyFont="1" applyFill="1" applyBorder="1" applyAlignment="1">
      <alignment horizontal="center" vertical="center"/>
    </xf>
    <xf numFmtId="43" fontId="4" fillId="0" borderId="21" xfId="52" applyNumberFormat="1" applyFont="1" applyFill="1" applyBorder="1" applyAlignment="1">
      <alignment horizontal="center" vertical="center"/>
    </xf>
    <xf numFmtId="43" fontId="4" fillId="0" borderId="14" xfId="52" applyNumberFormat="1" applyFont="1" applyFill="1" applyBorder="1" applyAlignment="1">
      <alignment horizontal="center" vertical="center"/>
    </xf>
    <xf numFmtId="43" fontId="4" fillId="0" borderId="10" xfId="52" applyNumberFormat="1" applyFont="1" applyFill="1" applyBorder="1" applyAlignment="1">
      <alignment horizontal="center" vertical="center"/>
    </xf>
    <xf numFmtId="43" fontId="4" fillId="0" borderId="18" xfId="52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5" fillId="0" borderId="0" xfId="41" applyFont="1" applyFill="1" applyAlignment="1">
      <alignment horizontal="left" vertical="center" wrapText="1"/>
      <protection/>
    </xf>
    <xf numFmtId="0" fontId="66" fillId="0" borderId="0" xfId="41" applyFont="1" applyFill="1" applyAlignment="1">
      <alignment horizontal="center" vertical="center"/>
      <protection/>
    </xf>
    <xf numFmtId="43" fontId="56" fillId="0" borderId="29" xfId="52" applyNumberFormat="1" applyFont="1" applyFill="1" applyBorder="1" applyAlignment="1">
      <alignment horizontal="right" vertical="center"/>
    </xf>
    <xf numFmtId="0" fontId="67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left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4" fillId="0" borderId="10" xfId="0" applyFont="1" applyBorder="1" applyAlignment="1">
      <alignment horizontal="center" vertical="center"/>
    </xf>
    <xf numFmtId="0" fontId="6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3" fontId="54" fillId="0" borderId="0" xfId="52" applyNumberFormat="1" applyFont="1" applyFill="1" applyBorder="1" applyAlignment="1">
      <alignment vertical="center"/>
    </xf>
    <xf numFmtId="0" fontId="2" fillId="0" borderId="0" xfId="0" applyNumberFormat="1" applyFont="1" applyFill="1" applyAlignment="1" applyProtection="1">
      <alignment horizontal="left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2" sqref="C12"/>
    </sheetView>
  </sheetViews>
  <sheetFormatPr defaultColWidth="9.00390625" defaultRowHeight="14.25"/>
  <cols>
    <col min="1" max="1" width="3.875" style="110" customWidth="1"/>
    <col min="2" max="2" width="28.50390625" style="110" customWidth="1"/>
    <col min="3" max="3" width="34.625" style="111" customWidth="1"/>
    <col min="4" max="4" width="3.625" style="100" customWidth="1"/>
    <col min="5" max="254" width="8.75390625" style="100" bestFit="1" customWidth="1"/>
    <col min="255" max="16384" width="9.00390625" style="100" customWidth="1"/>
  </cols>
  <sheetData>
    <row r="1" spans="1:3" ht="21.75" customHeight="1">
      <c r="A1" s="112" t="s">
        <v>95</v>
      </c>
      <c r="B1" s="112"/>
      <c r="C1" s="112"/>
    </row>
    <row r="2" spans="1:3" ht="20.25" customHeight="1">
      <c r="A2" s="114" t="s">
        <v>105</v>
      </c>
      <c r="B2" s="114"/>
      <c r="C2" s="114"/>
    </row>
    <row r="3" spans="1:3" ht="17.25" customHeight="1">
      <c r="A3" s="163" t="s">
        <v>102</v>
      </c>
      <c r="B3" s="113"/>
      <c r="C3" s="113"/>
    </row>
    <row r="4" spans="1:3" ht="13.5">
      <c r="A4" s="101" t="s">
        <v>0</v>
      </c>
      <c r="B4" s="101" t="s">
        <v>1</v>
      </c>
      <c r="C4" s="107" t="s">
        <v>2</v>
      </c>
    </row>
    <row r="5" spans="1:4" ht="13.5">
      <c r="A5" s="102">
        <v>1</v>
      </c>
      <c r="B5" s="103" t="s">
        <v>3</v>
      </c>
      <c r="C5" s="108">
        <v>23.86</v>
      </c>
      <c r="D5" s="104"/>
    </row>
    <row r="6" spans="1:4" ht="13.5">
      <c r="A6" s="102">
        <v>2</v>
      </c>
      <c r="B6" s="103" t="s">
        <v>4</v>
      </c>
      <c r="C6" s="109">
        <v>19.27</v>
      </c>
      <c r="D6" s="104"/>
    </row>
    <row r="7" spans="1:4" ht="13.5">
      <c r="A7" s="102">
        <v>3</v>
      </c>
      <c r="B7" s="103" t="s">
        <v>5</v>
      </c>
      <c r="C7" s="109">
        <v>25.94</v>
      </c>
      <c r="D7" s="104"/>
    </row>
    <row r="8" spans="1:4" ht="13.5">
      <c r="A8" s="102">
        <v>4</v>
      </c>
      <c r="B8" s="103" t="s">
        <v>6</v>
      </c>
      <c r="C8" s="109">
        <v>22.7</v>
      </c>
      <c r="D8" s="104"/>
    </row>
    <row r="9" spans="1:4" ht="13.5">
      <c r="A9" s="102">
        <v>5</v>
      </c>
      <c r="B9" s="103" t="s">
        <v>7</v>
      </c>
      <c r="C9" s="109">
        <v>6.78</v>
      </c>
      <c r="D9" s="104"/>
    </row>
    <row r="10" spans="1:4" ht="13.5">
      <c r="A10" s="102">
        <v>6</v>
      </c>
      <c r="B10" s="103" t="s">
        <v>8</v>
      </c>
      <c r="C10" s="109">
        <v>17.55</v>
      </c>
      <c r="D10" s="104"/>
    </row>
    <row r="11" spans="1:4" ht="13.5">
      <c r="A11" s="102">
        <v>7</v>
      </c>
      <c r="B11" s="103" t="s">
        <v>9</v>
      </c>
      <c r="C11" s="109">
        <v>8.32</v>
      </c>
      <c r="D11" s="104"/>
    </row>
    <row r="12" spans="1:4" ht="13.5">
      <c r="A12" s="102">
        <v>8</v>
      </c>
      <c r="B12" s="103" t="s">
        <v>10</v>
      </c>
      <c r="C12" s="109">
        <v>13.8</v>
      </c>
      <c r="D12" s="104"/>
    </row>
    <row r="13" spans="1:4" ht="13.5">
      <c r="A13" s="102">
        <v>9</v>
      </c>
      <c r="B13" s="103" t="s">
        <v>11</v>
      </c>
      <c r="C13" s="109">
        <v>23.87</v>
      </c>
      <c r="D13" s="104"/>
    </row>
    <row r="14" spans="1:4" ht="13.5">
      <c r="A14" s="102">
        <v>10</v>
      </c>
      <c r="B14" s="103" t="s">
        <v>12</v>
      </c>
      <c r="C14" s="109">
        <v>15.45</v>
      </c>
      <c r="D14" s="104"/>
    </row>
    <row r="15" spans="1:4" ht="13.5">
      <c r="A15" s="102">
        <v>11</v>
      </c>
      <c r="B15" s="103" t="s">
        <v>13</v>
      </c>
      <c r="C15" s="109">
        <v>21.22</v>
      </c>
      <c r="D15" s="104"/>
    </row>
    <row r="16" spans="1:4" ht="13.5">
      <c r="A16" s="102">
        <v>12</v>
      </c>
      <c r="B16" s="103" t="s">
        <v>14</v>
      </c>
      <c r="C16" s="109">
        <v>0.3</v>
      </c>
      <c r="D16" s="104"/>
    </row>
    <row r="17" spans="1:4" ht="13.5">
      <c r="A17" s="102">
        <v>13</v>
      </c>
      <c r="B17" s="103" t="s">
        <v>15</v>
      </c>
      <c r="C17" s="109">
        <v>0.36</v>
      </c>
      <c r="D17" s="104"/>
    </row>
    <row r="18" spans="1:4" ht="13.5">
      <c r="A18" s="102">
        <v>14</v>
      </c>
      <c r="B18" s="103" t="s">
        <v>16</v>
      </c>
      <c r="C18" s="109">
        <v>17.54</v>
      </c>
      <c r="D18" s="104"/>
    </row>
    <row r="19" spans="1:4" ht="13.5">
      <c r="A19" s="102">
        <v>15</v>
      </c>
      <c r="B19" s="103" t="s">
        <v>17</v>
      </c>
      <c r="C19" s="109">
        <v>13.93</v>
      </c>
      <c r="D19" s="104"/>
    </row>
    <row r="20" spans="1:4" ht="13.5">
      <c r="A20" s="102">
        <v>16</v>
      </c>
      <c r="B20" s="103" t="s">
        <v>18</v>
      </c>
      <c r="C20" s="109">
        <v>6.88</v>
      </c>
      <c r="D20" s="104"/>
    </row>
    <row r="21" spans="1:4" ht="13.5">
      <c r="A21" s="102">
        <v>17</v>
      </c>
      <c r="B21" s="103" t="s">
        <v>19</v>
      </c>
      <c r="C21" s="109">
        <v>0.28</v>
      </c>
      <c r="D21" s="104"/>
    </row>
    <row r="22" spans="1:4" ht="13.5">
      <c r="A22" s="102">
        <v>18</v>
      </c>
      <c r="B22" s="103" t="s">
        <v>20</v>
      </c>
      <c r="C22" s="109">
        <v>1.27</v>
      </c>
      <c r="D22" s="104"/>
    </row>
    <row r="23" spans="1:4" ht="13.5">
      <c r="A23" s="102">
        <v>19</v>
      </c>
      <c r="B23" s="103" t="s">
        <v>21</v>
      </c>
      <c r="C23" s="109">
        <v>17.03</v>
      </c>
      <c r="D23" s="104"/>
    </row>
    <row r="24" spans="1:4" ht="13.5">
      <c r="A24" s="102">
        <v>20</v>
      </c>
      <c r="B24" s="103" t="s">
        <v>22</v>
      </c>
      <c r="C24" s="109">
        <v>18.32</v>
      </c>
      <c r="D24" s="104"/>
    </row>
    <row r="25" spans="1:4" ht="13.5">
      <c r="A25" s="102">
        <v>21</v>
      </c>
      <c r="B25" s="103" t="s">
        <v>23</v>
      </c>
      <c r="C25" s="109">
        <v>12.15</v>
      </c>
      <c r="D25" s="104"/>
    </row>
    <row r="26" spans="1:4" ht="13.5">
      <c r="A26" s="102">
        <v>22</v>
      </c>
      <c r="B26" s="103" t="s">
        <v>24</v>
      </c>
      <c r="C26" s="109">
        <v>10.29</v>
      </c>
      <c r="D26" s="104"/>
    </row>
    <row r="27" spans="1:4" ht="13.5">
      <c r="A27" s="102">
        <v>23</v>
      </c>
      <c r="B27" s="103" t="s">
        <v>25</v>
      </c>
      <c r="C27" s="109">
        <v>0.5</v>
      </c>
      <c r="D27" s="104"/>
    </row>
    <row r="28" spans="1:4" ht="13.5">
      <c r="A28" s="102">
        <v>24</v>
      </c>
      <c r="B28" s="103" t="s">
        <v>26</v>
      </c>
      <c r="C28" s="109">
        <v>11.37</v>
      </c>
      <c r="D28" s="104"/>
    </row>
    <row r="29" spans="1:4" ht="13.5">
      <c r="A29" s="102">
        <v>25</v>
      </c>
      <c r="B29" s="103" t="s">
        <v>27</v>
      </c>
      <c r="C29" s="109">
        <v>22.24</v>
      </c>
      <c r="D29" s="104"/>
    </row>
    <row r="30" spans="1:4" ht="13.5">
      <c r="A30" s="102">
        <v>26</v>
      </c>
      <c r="B30" s="103" t="s">
        <v>28</v>
      </c>
      <c r="C30" s="109">
        <v>1.78</v>
      </c>
      <c r="D30" s="104"/>
    </row>
    <row r="31" spans="1:4" ht="13.5">
      <c r="A31" s="102">
        <v>27</v>
      </c>
      <c r="B31" s="103" t="s">
        <v>29</v>
      </c>
      <c r="C31" s="109">
        <v>7.27</v>
      </c>
      <c r="D31" s="104"/>
    </row>
    <row r="32" spans="1:4" ht="13.5">
      <c r="A32" s="102">
        <v>28</v>
      </c>
      <c r="B32" s="103" t="s">
        <v>30</v>
      </c>
      <c r="C32" s="109">
        <v>4.71</v>
      </c>
      <c r="D32" s="104"/>
    </row>
    <row r="33" spans="1:4" ht="13.5">
      <c r="A33" s="102">
        <v>29</v>
      </c>
      <c r="B33" s="103" t="s">
        <v>31</v>
      </c>
      <c r="C33" s="109">
        <v>7.53</v>
      </c>
      <c r="D33" s="104"/>
    </row>
    <row r="34" spans="1:4" ht="13.5">
      <c r="A34" s="102">
        <v>30</v>
      </c>
      <c r="B34" s="103" t="s">
        <v>32</v>
      </c>
      <c r="C34" s="109">
        <v>4.67</v>
      </c>
      <c r="D34" s="104"/>
    </row>
    <row r="35" spans="1:4" ht="13.5">
      <c r="A35" s="102">
        <v>31</v>
      </c>
      <c r="B35" s="103" t="s">
        <v>33</v>
      </c>
      <c r="C35" s="109">
        <v>7.21</v>
      </c>
      <c r="D35" s="104"/>
    </row>
    <row r="36" spans="1:4" ht="13.5">
      <c r="A36" s="102">
        <v>32</v>
      </c>
      <c r="B36" s="105" t="s">
        <v>34</v>
      </c>
      <c r="C36" s="109">
        <v>4.34</v>
      </c>
      <c r="D36" s="104"/>
    </row>
    <row r="37" spans="1:4" ht="13.5">
      <c r="A37" s="102">
        <v>33</v>
      </c>
      <c r="B37" s="103" t="s">
        <v>35</v>
      </c>
      <c r="C37" s="109">
        <v>14.69</v>
      </c>
      <c r="D37" s="104"/>
    </row>
    <row r="38" spans="1:4" ht="13.5">
      <c r="A38" s="102">
        <v>34</v>
      </c>
      <c r="B38" s="103" t="s">
        <v>36</v>
      </c>
      <c r="C38" s="109">
        <v>5.78</v>
      </c>
      <c r="D38" s="104"/>
    </row>
    <row r="39" spans="1:4" ht="13.5">
      <c r="A39" s="102">
        <v>35</v>
      </c>
      <c r="B39" s="103" t="s">
        <v>37</v>
      </c>
      <c r="C39" s="109">
        <v>1.08</v>
      </c>
      <c r="D39" s="104"/>
    </row>
    <row r="40" spans="1:4" ht="13.5">
      <c r="A40" s="102">
        <v>36</v>
      </c>
      <c r="B40" s="103" t="s">
        <v>38</v>
      </c>
      <c r="C40" s="109">
        <v>15.21</v>
      </c>
      <c r="D40" s="104"/>
    </row>
    <row r="41" spans="1:4" ht="13.5">
      <c r="A41" s="102">
        <v>37</v>
      </c>
      <c r="B41" s="103" t="s">
        <v>39</v>
      </c>
      <c r="C41" s="109">
        <v>7.18</v>
      </c>
      <c r="D41" s="104"/>
    </row>
    <row r="42" spans="1:4" ht="13.5">
      <c r="A42" s="102">
        <v>38</v>
      </c>
      <c r="B42" s="105" t="s">
        <v>40</v>
      </c>
      <c r="C42" s="109">
        <v>7.28</v>
      </c>
      <c r="D42" s="104"/>
    </row>
    <row r="43" spans="1:4" ht="13.5">
      <c r="A43" s="102">
        <v>39</v>
      </c>
      <c r="B43" s="103" t="s">
        <v>41</v>
      </c>
      <c r="C43" s="109">
        <v>6.01</v>
      </c>
      <c r="D43" s="104"/>
    </row>
    <row r="44" spans="1:4" ht="13.5">
      <c r="A44" s="102">
        <v>40</v>
      </c>
      <c r="B44" s="103" t="s">
        <v>42</v>
      </c>
      <c r="C44" s="109">
        <v>5.59</v>
      </c>
      <c r="D44" s="104"/>
    </row>
    <row r="45" spans="1:4" ht="13.5">
      <c r="A45" s="102">
        <v>41</v>
      </c>
      <c r="B45" s="103" t="s">
        <v>43</v>
      </c>
      <c r="C45" s="109">
        <v>5.83</v>
      </c>
      <c r="D45" s="104"/>
    </row>
    <row r="46" spans="1:4" ht="13.5">
      <c r="A46" s="102">
        <v>42</v>
      </c>
      <c r="B46" s="103" t="s">
        <v>44</v>
      </c>
      <c r="C46" s="109">
        <v>6.77</v>
      </c>
      <c r="D46" s="104"/>
    </row>
    <row r="47" spans="1:4" ht="13.5">
      <c r="A47" s="102">
        <v>43</v>
      </c>
      <c r="B47" s="103" t="s">
        <v>45</v>
      </c>
      <c r="C47" s="109">
        <v>1.47</v>
      </c>
      <c r="D47" s="104"/>
    </row>
    <row r="48" spans="1:4" ht="13.5">
      <c r="A48" s="102">
        <v>44</v>
      </c>
      <c r="B48" s="103" t="s">
        <v>46</v>
      </c>
      <c r="C48" s="109">
        <v>6.81</v>
      </c>
      <c r="D48" s="104"/>
    </row>
    <row r="49" spans="1:4" ht="13.5">
      <c r="A49" s="102">
        <v>45</v>
      </c>
      <c r="B49" s="103" t="s">
        <v>47</v>
      </c>
      <c r="C49" s="109">
        <v>6.27</v>
      </c>
      <c r="D49" s="104"/>
    </row>
    <row r="50" spans="1:4" ht="13.5">
      <c r="A50" s="102">
        <v>46</v>
      </c>
      <c r="B50" s="103" t="s">
        <v>48</v>
      </c>
      <c r="C50" s="109">
        <v>15.46</v>
      </c>
      <c r="D50" s="104"/>
    </row>
    <row r="51" spans="1:4" ht="13.5">
      <c r="A51" s="102">
        <v>47</v>
      </c>
      <c r="B51" s="103" t="s">
        <v>49</v>
      </c>
      <c r="C51" s="109">
        <v>3.66</v>
      </c>
      <c r="D51" s="104"/>
    </row>
    <row r="52" spans="1:4" ht="13.5">
      <c r="A52" s="102">
        <v>48</v>
      </c>
      <c r="B52" s="103" t="s">
        <v>50</v>
      </c>
      <c r="C52" s="109">
        <v>8.1</v>
      </c>
      <c r="D52" s="104"/>
    </row>
    <row r="53" spans="1:4" ht="13.5">
      <c r="A53" s="102">
        <v>49</v>
      </c>
      <c r="B53" s="103" t="s">
        <v>51</v>
      </c>
      <c r="C53" s="109">
        <v>3.08</v>
      </c>
      <c r="D53" s="104"/>
    </row>
    <row r="54" spans="1:4" ht="13.5">
      <c r="A54" s="102" t="s">
        <v>52</v>
      </c>
      <c r="B54" s="106"/>
      <c r="C54" s="109">
        <f>SUM(C5:C53)</f>
        <v>488.9999999999998</v>
      </c>
      <c r="D54" s="104"/>
    </row>
  </sheetData>
  <sheetProtection/>
  <mergeCells count="3">
    <mergeCell ref="A1:C1"/>
    <mergeCell ref="A3:C3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1" sqref="P11"/>
    </sheetView>
  </sheetViews>
  <sheetFormatPr defaultColWidth="9.00390625" defaultRowHeight="14.25"/>
  <cols>
    <col min="1" max="1" width="2.375" style="70" customWidth="1"/>
    <col min="2" max="2" width="24.875" style="71" customWidth="1"/>
    <col min="3" max="3" width="5.00390625" style="70" bestFit="1" customWidth="1"/>
    <col min="4" max="4" width="6.125" style="72" customWidth="1"/>
    <col min="5" max="5" width="5.00390625" style="70" bestFit="1" customWidth="1"/>
    <col min="6" max="6" width="7.00390625" style="72" customWidth="1"/>
    <col min="7" max="7" width="5.00390625" style="70" bestFit="1" customWidth="1"/>
    <col min="8" max="8" width="6.125" style="72" customWidth="1"/>
    <col min="9" max="9" width="6.625" style="70" customWidth="1"/>
    <col min="10" max="10" width="6.25390625" style="72" customWidth="1"/>
    <col min="11" max="11" width="4.875" style="70" bestFit="1" customWidth="1"/>
    <col min="12" max="12" width="11.00390625" style="72" customWidth="1"/>
    <col min="13" max="13" width="10.75390625" style="73" customWidth="1"/>
    <col min="14" max="14" width="10.75390625" style="74" customWidth="1"/>
    <col min="15" max="15" width="8.625" style="70" customWidth="1"/>
    <col min="16" max="16" width="8.625" style="72" customWidth="1"/>
    <col min="17" max="17" width="8.625" style="70" customWidth="1"/>
    <col min="18" max="18" width="9.375" style="72" customWidth="1"/>
    <col min="19" max="19" width="7.125" style="70" customWidth="1"/>
    <col min="20" max="20" width="7.00390625" style="72" customWidth="1"/>
    <col min="21" max="16384" width="9.00390625" style="75" customWidth="1"/>
  </cols>
  <sheetData>
    <row r="1" spans="1:20" ht="24" customHeight="1">
      <c r="A1" s="122" t="s">
        <v>96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ht="24" customHeight="1">
      <c r="A2" s="76"/>
      <c r="B2" s="121" t="s">
        <v>97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0" ht="16.5" customHeight="1">
      <c r="A3" s="77"/>
      <c r="B3" s="78"/>
      <c r="C3" s="77"/>
      <c r="D3" s="79"/>
      <c r="E3" s="77"/>
      <c r="F3" s="79"/>
      <c r="G3" s="77"/>
      <c r="H3" s="79"/>
      <c r="I3" s="77"/>
      <c r="J3" s="79"/>
      <c r="K3" s="77"/>
      <c r="L3" s="79"/>
      <c r="M3" s="96"/>
      <c r="N3" s="97"/>
      <c r="O3" s="77"/>
      <c r="P3" s="79"/>
      <c r="Q3" s="77"/>
      <c r="R3" s="79"/>
      <c r="S3" s="164" t="s">
        <v>103</v>
      </c>
      <c r="T3" s="79"/>
    </row>
    <row r="4" spans="1:20" ht="15.75" customHeight="1">
      <c r="A4" s="123" t="s">
        <v>0</v>
      </c>
      <c r="B4" s="126" t="s">
        <v>1</v>
      </c>
      <c r="C4" s="119" t="s">
        <v>54</v>
      </c>
      <c r="D4" s="115"/>
      <c r="E4" s="115" t="s">
        <v>55</v>
      </c>
      <c r="F4" s="115"/>
      <c r="G4" s="115" t="s">
        <v>56</v>
      </c>
      <c r="H4" s="115"/>
      <c r="I4" s="115" t="s">
        <v>57</v>
      </c>
      <c r="J4" s="117"/>
      <c r="K4" s="119" t="s">
        <v>58</v>
      </c>
      <c r="L4" s="117"/>
      <c r="M4" s="119" t="s">
        <v>59</v>
      </c>
      <c r="N4" s="115"/>
      <c r="O4" s="115"/>
      <c r="P4" s="115"/>
      <c r="Q4" s="115"/>
      <c r="R4" s="115"/>
      <c r="S4" s="115"/>
      <c r="T4" s="117"/>
    </row>
    <row r="5" spans="1:20" ht="24" customHeight="1">
      <c r="A5" s="124"/>
      <c r="B5" s="127"/>
      <c r="C5" s="120"/>
      <c r="D5" s="116"/>
      <c r="E5" s="116"/>
      <c r="F5" s="116"/>
      <c r="G5" s="116"/>
      <c r="H5" s="116"/>
      <c r="I5" s="116"/>
      <c r="J5" s="118"/>
      <c r="K5" s="120"/>
      <c r="L5" s="118"/>
      <c r="M5" s="120" t="s">
        <v>60</v>
      </c>
      <c r="N5" s="116"/>
      <c r="O5" s="116" t="s">
        <v>61</v>
      </c>
      <c r="P5" s="116"/>
      <c r="Q5" s="116" t="s">
        <v>62</v>
      </c>
      <c r="R5" s="116"/>
      <c r="S5" s="116" t="s">
        <v>63</v>
      </c>
      <c r="T5" s="118"/>
    </row>
    <row r="6" spans="1:20" ht="15.75" customHeight="1">
      <c r="A6" s="125"/>
      <c r="B6" s="128"/>
      <c r="C6" s="80" t="s">
        <v>64</v>
      </c>
      <c r="D6" s="19" t="s">
        <v>2</v>
      </c>
      <c r="E6" s="18" t="s">
        <v>64</v>
      </c>
      <c r="F6" s="19" t="s">
        <v>2</v>
      </c>
      <c r="G6" s="18" t="s">
        <v>64</v>
      </c>
      <c r="H6" s="19" t="s">
        <v>2</v>
      </c>
      <c r="I6" s="18" t="s">
        <v>64</v>
      </c>
      <c r="J6" s="94" t="s">
        <v>2</v>
      </c>
      <c r="K6" s="80" t="s">
        <v>64</v>
      </c>
      <c r="L6" s="94" t="s">
        <v>65</v>
      </c>
      <c r="M6" s="80" t="s">
        <v>64</v>
      </c>
      <c r="N6" s="19" t="s">
        <v>65</v>
      </c>
      <c r="O6" s="18" t="s">
        <v>64</v>
      </c>
      <c r="P6" s="19" t="s">
        <v>65</v>
      </c>
      <c r="Q6" s="18" t="s">
        <v>64</v>
      </c>
      <c r="R6" s="19" t="s">
        <v>65</v>
      </c>
      <c r="S6" s="18" t="s">
        <v>64</v>
      </c>
      <c r="T6" s="94" t="s">
        <v>65</v>
      </c>
    </row>
    <row r="7" spans="1:20" ht="13.5">
      <c r="A7" s="80">
        <v>1</v>
      </c>
      <c r="B7" s="81" t="s">
        <v>8</v>
      </c>
      <c r="C7" s="82"/>
      <c r="D7" s="19"/>
      <c r="E7" s="91"/>
      <c r="F7" s="19"/>
      <c r="G7" s="91"/>
      <c r="H7" s="19"/>
      <c r="I7" s="91"/>
      <c r="J7" s="94"/>
      <c r="K7" s="82">
        <v>1</v>
      </c>
      <c r="L7" s="94">
        <v>0.2</v>
      </c>
      <c r="M7" s="98">
        <f aca="true" t="shared" si="0" ref="M7:M41">O7+Q7+S7</f>
        <v>-1</v>
      </c>
      <c r="N7" s="19">
        <f aca="true" t="shared" si="1" ref="N7:N41">P7+R7+T7</f>
        <v>-0.2</v>
      </c>
      <c r="O7" s="91"/>
      <c r="P7" s="19"/>
      <c r="Q7" s="91">
        <f>E7+G7-K7</f>
        <v>-1</v>
      </c>
      <c r="R7" s="19">
        <f>F7+H7-L7</f>
        <v>-0.2</v>
      </c>
      <c r="S7" s="91"/>
      <c r="T7" s="94"/>
    </row>
    <row r="8" spans="1:20" ht="13.5">
      <c r="A8" s="80">
        <v>2</v>
      </c>
      <c r="B8" s="81" t="s">
        <v>11</v>
      </c>
      <c r="C8" s="82"/>
      <c r="D8" s="19"/>
      <c r="E8" s="91">
        <v>4</v>
      </c>
      <c r="F8" s="19">
        <v>3</v>
      </c>
      <c r="G8" s="91"/>
      <c r="H8" s="19"/>
      <c r="I8" s="91">
        <v>1</v>
      </c>
      <c r="J8" s="94">
        <v>0.75</v>
      </c>
      <c r="K8" s="82">
        <v>6</v>
      </c>
      <c r="L8" s="94">
        <v>6.75</v>
      </c>
      <c r="M8" s="82">
        <f t="shared" si="0"/>
        <v>-1</v>
      </c>
      <c r="N8" s="19">
        <f t="shared" si="1"/>
        <v>-3.18</v>
      </c>
      <c r="O8" s="91"/>
      <c r="P8" s="19"/>
      <c r="Q8" s="91">
        <f aca="true" t="shared" si="2" ref="Q8:Q41">E8+G8-K8</f>
        <v>-2</v>
      </c>
      <c r="R8" s="19">
        <f aca="true" t="shared" si="3" ref="R8:R37">F8+H8-L8</f>
        <v>-3.75</v>
      </c>
      <c r="S8" s="91">
        <v>1</v>
      </c>
      <c r="T8" s="94">
        <v>0.57</v>
      </c>
    </row>
    <row r="9" spans="1:20" ht="13.5">
      <c r="A9" s="80">
        <v>3</v>
      </c>
      <c r="B9" s="81" t="s">
        <v>16</v>
      </c>
      <c r="C9" s="82"/>
      <c r="D9" s="19"/>
      <c r="E9" s="91">
        <v>8</v>
      </c>
      <c r="F9" s="19">
        <v>6.05</v>
      </c>
      <c r="G9" s="91"/>
      <c r="H9" s="19"/>
      <c r="I9" s="91">
        <v>5</v>
      </c>
      <c r="J9" s="94">
        <v>3.9</v>
      </c>
      <c r="K9" s="82">
        <v>8</v>
      </c>
      <c r="L9" s="94">
        <v>6.05</v>
      </c>
      <c r="M9" s="82">
        <f t="shared" si="0"/>
        <v>5</v>
      </c>
      <c r="N9" s="19">
        <f t="shared" si="1"/>
        <v>3.46</v>
      </c>
      <c r="O9" s="91"/>
      <c r="P9" s="19"/>
      <c r="Q9" s="91">
        <f t="shared" si="2"/>
        <v>0</v>
      </c>
      <c r="R9" s="19">
        <f t="shared" si="3"/>
        <v>0</v>
      </c>
      <c r="S9" s="91">
        <v>5</v>
      </c>
      <c r="T9" s="94">
        <v>3.46</v>
      </c>
    </row>
    <row r="10" spans="1:20" ht="13.5">
      <c r="A10" s="80">
        <v>4</v>
      </c>
      <c r="B10" s="81" t="s">
        <v>17</v>
      </c>
      <c r="C10" s="82"/>
      <c r="D10" s="19"/>
      <c r="E10" s="91">
        <v>5</v>
      </c>
      <c r="F10" s="19">
        <v>4</v>
      </c>
      <c r="G10" s="91"/>
      <c r="H10" s="19"/>
      <c r="I10" s="91">
        <v>1</v>
      </c>
      <c r="J10" s="94">
        <v>0.5</v>
      </c>
      <c r="K10" s="82">
        <v>9</v>
      </c>
      <c r="L10" s="94">
        <v>5.75</v>
      </c>
      <c r="M10" s="82">
        <f t="shared" si="0"/>
        <v>-3</v>
      </c>
      <c r="N10" s="19">
        <f t="shared" si="1"/>
        <v>-1.31</v>
      </c>
      <c r="O10" s="91"/>
      <c r="P10" s="19"/>
      <c r="Q10" s="91">
        <f t="shared" si="2"/>
        <v>-4</v>
      </c>
      <c r="R10" s="19">
        <f t="shared" si="3"/>
        <v>-1.75</v>
      </c>
      <c r="S10" s="91">
        <v>1</v>
      </c>
      <c r="T10" s="94">
        <v>0.44</v>
      </c>
    </row>
    <row r="11" spans="1:20" ht="13.5">
      <c r="A11" s="80">
        <v>5</v>
      </c>
      <c r="B11" s="81" t="s">
        <v>18</v>
      </c>
      <c r="C11" s="82"/>
      <c r="D11" s="19"/>
      <c r="E11" s="91"/>
      <c r="F11" s="19">
        <v>0</v>
      </c>
      <c r="G11" s="91"/>
      <c r="H11" s="19"/>
      <c r="I11" s="91"/>
      <c r="J11" s="94">
        <v>0</v>
      </c>
      <c r="K11" s="82">
        <v>1</v>
      </c>
      <c r="L11" s="94">
        <v>0.8</v>
      </c>
      <c r="M11" s="82">
        <f t="shared" si="0"/>
        <v>-1</v>
      </c>
      <c r="N11" s="19">
        <f t="shared" si="1"/>
        <v>-0.8</v>
      </c>
      <c r="O11" s="91"/>
      <c r="P11" s="19"/>
      <c r="Q11" s="91">
        <f t="shared" si="2"/>
        <v>-1</v>
      </c>
      <c r="R11" s="19">
        <f t="shared" si="3"/>
        <v>-0.8</v>
      </c>
      <c r="S11" s="91"/>
      <c r="T11" s="94"/>
    </row>
    <row r="12" spans="1:20" ht="13.5">
      <c r="A12" s="80">
        <v>6</v>
      </c>
      <c r="B12" s="81" t="s">
        <v>19</v>
      </c>
      <c r="C12" s="82"/>
      <c r="D12" s="19"/>
      <c r="E12" s="91">
        <v>2</v>
      </c>
      <c r="F12" s="19">
        <v>1.6</v>
      </c>
      <c r="G12" s="91"/>
      <c r="H12" s="19"/>
      <c r="I12" s="91">
        <v>2</v>
      </c>
      <c r="J12" s="94">
        <v>1.6</v>
      </c>
      <c r="K12" s="82">
        <v>2</v>
      </c>
      <c r="L12" s="94">
        <v>1.6</v>
      </c>
      <c r="M12" s="82">
        <f t="shared" si="0"/>
        <v>2</v>
      </c>
      <c r="N12" s="19">
        <f t="shared" si="1"/>
        <v>1.42</v>
      </c>
      <c r="O12" s="91"/>
      <c r="P12" s="19"/>
      <c r="Q12" s="91">
        <f t="shared" si="2"/>
        <v>0</v>
      </c>
      <c r="R12" s="19">
        <f t="shared" si="3"/>
        <v>0</v>
      </c>
      <c r="S12" s="91">
        <v>2</v>
      </c>
      <c r="T12" s="94">
        <v>1.42</v>
      </c>
    </row>
    <row r="13" spans="1:20" ht="13.5">
      <c r="A13" s="80">
        <v>7</v>
      </c>
      <c r="B13" s="81" t="s">
        <v>20</v>
      </c>
      <c r="C13" s="82"/>
      <c r="D13" s="19"/>
      <c r="E13" s="91">
        <v>1</v>
      </c>
      <c r="F13" s="19">
        <v>0.8</v>
      </c>
      <c r="G13" s="91"/>
      <c r="H13" s="19"/>
      <c r="I13" s="91"/>
      <c r="J13" s="94">
        <v>0</v>
      </c>
      <c r="K13" s="82">
        <v>1</v>
      </c>
      <c r="L13" s="94">
        <v>0.8</v>
      </c>
      <c r="M13" s="82">
        <f t="shared" si="0"/>
        <v>0</v>
      </c>
      <c r="N13" s="19">
        <f t="shared" si="1"/>
        <v>0</v>
      </c>
      <c r="O13" s="91"/>
      <c r="P13" s="19"/>
      <c r="Q13" s="91">
        <f t="shared" si="2"/>
        <v>0</v>
      </c>
      <c r="R13" s="19">
        <f t="shared" si="3"/>
        <v>0</v>
      </c>
      <c r="S13" s="91"/>
      <c r="T13" s="94"/>
    </row>
    <row r="14" spans="1:20" ht="13.5">
      <c r="A14" s="80">
        <v>8</v>
      </c>
      <c r="B14" s="81" t="s">
        <v>22</v>
      </c>
      <c r="C14" s="82"/>
      <c r="D14" s="19"/>
      <c r="E14" s="91">
        <v>5</v>
      </c>
      <c r="F14" s="19">
        <v>3.75</v>
      </c>
      <c r="G14" s="91"/>
      <c r="H14" s="19"/>
      <c r="I14" s="91">
        <v>5</v>
      </c>
      <c r="J14" s="94">
        <v>3.75</v>
      </c>
      <c r="K14" s="82">
        <v>8</v>
      </c>
      <c r="L14" s="94">
        <v>7.25</v>
      </c>
      <c r="M14" s="82">
        <f t="shared" si="0"/>
        <v>2</v>
      </c>
      <c r="N14" s="19">
        <f t="shared" si="1"/>
        <v>-0.16999999999999993</v>
      </c>
      <c r="O14" s="91"/>
      <c r="P14" s="19"/>
      <c r="Q14" s="91">
        <f t="shared" si="2"/>
        <v>-3</v>
      </c>
      <c r="R14" s="19">
        <f t="shared" si="3"/>
        <v>-3.5</v>
      </c>
      <c r="S14" s="91">
        <v>5</v>
      </c>
      <c r="T14" s="94">
        <v>3.33</v>
      </c>
    </row>
    <row r="15" spans="1:20" ht="13.5">
      <c r="A15" s="80">
        <v>9</v>
      </c>
      <c r="B15" s="81" t="s">
        <v>24</v>
      </c>
      <c r="C15" s="82"/>
      <c r="D15" s="19"/>
      <c r="E15" s="91">
        <v>2</v>
      </c>
      <c r="F15" s="19">
        <v>1.5</v>
      </c>
      <c r="G15" s="91"/>
      <c r="H15" s="19"/>
      <c r="I15" s="91">
        <v>1</v>
      </c>
      <c r="J15" s="94">
        <v>0.75</v>
      </c>
      <c r="K15" s="82">
        <v>6</v>
      </c>
      <c r="L15" s="94">
        <v>4.5</v>
      </c>
      <c r="M15" s="82">
        <f t="shared" si="0"/>
        <v>-3</v>
      </c>
      <c r="N15" s="19">
        <f t="shared" si="1"/>
        <v>-2.33</v>
      </c>
      <c r="O15" s="91"/>
      <c r="P15" s="19"/>
      <c r="Q15" s="91">
        <f t="shared" si="2"/>
        <v>-4</v>
      </c>
      <c r="R15" s="19">
        <f t="shared" si="3"/>
        <v>-3</v>
      </c>
      <c r="S15" s="91">
        <v>1</v>
      </c>
      <c r="T15" s="94">
        <v>0.67</v>
      </c>
    </row>
    <row r="16" spans="1:20" ht="13.5">
      <c r="A16" s="80">
        <v>10</v>
      </c>
      <c r="B16" s="81" t="s">
        <v>26</v>
      </c>
      <c r="C16" s="82"/>
      <c r="D16" s="19"/>
      <c r="E16" s="91">
        <v>3</v>
      </c>
      <c r="F16" s="19">
        <v>2.4</v>
      </c>
      <c r="G16" s="91"/>
      <c r="H16" s="19"/>
      <c r="I16" s="91"/>
      <c r="J16" s="94">
        <v>0</v>
      </c>
      <c r="K16" s="82">
        <v>6</v>
      </c>
      <c r="L16" s="94">
        <v>4.8</v>
      </c>
      <c r="M16" s="82">
        <f t="shared" si="0"/>
        <v>-3</v>
      </c>
      <c r="N16" s="19">
        <f t="shared" si="1"/>
        <v>-2.4</v>
      </c>
      <c r="O16" s="91"/>
      <c r="P16" s="19"/>
      <c r="Q16" s="91">
        <f t="shared" si="2"/>
        <v>-3</v>
      </c>
      <c r="R16" s="19">
        <f t="shared" si="3"/>
        <v>-2.4</v>
      </c>
      <c r="S16" s="91"/>
      <c r="T16" s="94"/>
    </row>
    <row r="17" spans="1:20" ht="13.5">
      <c r="A17" s="80">
        <v>11</v>
      </c>
      <c r="B17" s="81" t="s">
        <v>27</v>
      </c>
      <c r="C17" s="82"/>
      <c r="D17" s="19"/>
      <c r="E17" s="91">
        <v>6</v>
      </c>
      <c r="F17" s="19">
        <v>4.8</v>
      </c>
      <c r="G17" s="91"/>
      <c r="H17" s="19"/>
      <c r="I17" s="91"/>
      <c r="J17" s="94">
        <v>0</v>
      </c>
      <c r="K17" s="82">
        <v>6</v>
      </c>
      <c r="L17" s="94">
        <v>4.8</v>
      </c>
      <c r="M17" s="82">
        <f t="shared" si="0"/>
        <v>0</v>
      </c>
      <c r="N17" s="19">
        <f t="shared" si="1"/>
        <v>0</v>
      </c>
      <c r="O17" s="91"/>
      <c r="P17" s="19"/>
      <c r="Q17" s="91">
        <f t="shared" si="2"/>
        <v>0</v>
      </c>
      <c r="R17" s="19">
        <f t="shared" si="3"/>
        <v>0</v>
      </c>
      <c r="S17" s="91"/>
      <c r="T17" s="94"/>
    </row>
    <row r="18" spans="1:20" ht="13.5">
      <c r="A18" s="80">
        <v>12</v>
      </c>
      <c r="B18" s="81" t="s">
        <v>28</v>
      </c>
      <c r="C18" s="82"/>
      <c r="D18" s="19"/>
      <c r="E18" s="91">
        <v>1</v>
      </c>
      <c r="F18" s="19">
        <v>0.8</v>
      </c>
      <c r="G18" s="91"/>
      <c r="H18" s="19"/>
      <c r="I18" s="91">
        <v>1</v>
      </c>
      <c r="J18" s="94">
        <v>0.8</v>
      </c>
      <c r="K18" s="82">
        <v>1</v>
      </c>
      <c r="L18" s="94">
        <v>0.8</v>
      </c>
      <c r="M18" s="82">
        <f t="shared" si="0"/>
        <v>1</v>
      </c>
      <c r="N18" s="19">
        <f t="shared" si="1"/>
        <v>0.71</v>
      </c>
      <c r="O18" s="91"/>
      <c r="P18" s="19"/>
      <c r="Q18" s="91">
        <f t="shared" si="2"/>
        <v>0</v>
      </c>
      <c r="R18" s="19">
        <f t="shared" si="3"/>
        <v>0</v>
      </c>
      <c r="S18" s="91">
        <v>1</v>
      </c>
      <c r="T18" s="94">
        <v>0.71</v>
      </c>
    </row>
    <row r="19" spans="1:20" ht="13.5">
      <c r="A19" s="80">
        <v>13</v>
      </c>
      <c r="B19" s="81" t="s">
        <v>29</v>
      </c>
      <c r="C19" s="82"/>
      <c r="D19" s="19"/>
      <c r="E19" s="91">
        <v>5</v>
      </c>
      <c r="F19" s="19">
        <v>4.8</v>
      </c>
      <c r="G19" s="91"/>
      <c r="H19" s="19"/>
      <c r="I19" s="91"/>
      <c r="J19" s="94">
        <v>0</v>
      </c>
      <c r="K19" s="82">
        <v>4</v>
      </c>
      <c r="L19" s="94">
        <v>3.2</v>
      </c>
      <c r="M19" s="82">
        <f t="shared" si="0"/>
        <v>1</v>
      </c>
      <c r="N19" s="19">
        <f t="shared" si="1"/>
        <v>1.5999999999999996</v>
      </c>
      <c r="O19" s="91"/>
      <c r="P19" s="19"/>
      <c r="Q19" s="91">
        <f t="shared" si="2"/>
        <v>1</v>
      </c>
      <c r="R19" s="19">
        <f t="shared" si="3"/>
        <v>1.5999999999999996</v>
      </c>
      <c r="S19" s="91"/>
      <c r="T19" s="94"/>
    </row>
    <row r="20" spans="1:20" ht="13.5">
      <c r="A20" s="80">
        <v>14</v>
      </c>
      <c r="B20" s="81" t="s">
        <v>31</v>
      </c>
      <c r="C20" s="82"/>
      <c r="D20" s="19"/>
      <c r="E20" s="91"/>
      <c r="F20" s="19">
        <v>0</v>
      </c>
      <c r="G20" s="91"/>
      <c r="H20" s="19"/>
      <c r="I20" s="91"/>
      <c r="J20" s="94">
        <v>0</v>
      </c>
      <c r="K20" s="82">
        <v>2</v>
      </c>
      <c r="L20" s="94">
        <v>1.6</v>
      </c>
      <c r="M20" s="82">
        <f t="shared" si="0"/>
        <v>-2</v>
      </c>
      <c r="N20" s="19">
        <f t="shared" si="1"/>
        <v>-1.6</v>
      </c>
      <c r="O20" s="91"/>
      <c r="P20" s="19"/>
      <c r="Q20" s="91">
        <f t="shared" si="2"/>
        <v>-2</v>
      </c>
      <c r="R20" s="19">
        <f t="shared" si="3"/>
        <v>-1.6</v>
      </c>
      <c r="S20" s="91"/>
      <c r="T20" s="94"/>
    </row>
    <row r="21" spans="1:20" ht="13.5">
      <c r="A21" s="80">
        <v>15</v>
      </c>
      <c r="B21" s="81" t="s">
        <v>50</v>
      </c>
      <c r="C21" s="83">
        <v>11</v>
      </c>
      <c r="D21" s="19">
        <v>8.8</v>
      </c>
      <c r="E21" s="92">
        <v>7</v>
      </c>
      <c r="F21" s="19">
        <v>5.6</v>
      </c>
      <c r="G21" s="92">
        <v>4</v>
      </c>
      <c r="H21" s="19">
        <v>3.2</v>
      </c>
      <c r="I21" s="92">
        <v>4</v>
      </c>
      <c r="J21" s="94">
        <v>3.2</v>
      </c>
      <c r="K21" s="83">
        <v>1</v>
      </c>
      <c r="L21" s="94">
        <v>0.8</v>
      </c>
      <c r="M21" s="82">
        <f t="shared" si="0"/>
        <v>25</v>
      </c>
      <c r="N21" s="19">
        <f t="shared" si="1"/>
        <v>19.64</v>
      </c>
      <c r="O21" s="92">
        <v>11</v>
      </c>
      <c r="P21" s="19">
        <v>8.8</v>
      </c>
      <c r="Q21" s="92">
        <f t="shared" si="2"/>
        <v>10</v>
      </c>
      <c r="R21" s="19">
        <f t="shared" si="3"/>
        <v>8</v>
      </c>
      <c r="S21" s="92">
        <v>4</v>
      </c>
      <c r="T21" s="94">
        <v>2.84</v>
      </c>
    </row>
    <row r="22" spans="1:20" ht="13.5">
      <c r="A22" s="80">
        <v>16</v>
      </c>
      <c r="B22" s="81" t="s">
        <v>32</v>
      </c>
      <c r="C22" s="83">
        <v>1</v>
      </c>
      <c r="D22" s="19">
        <v>0.75</v>
      </c>
      <c r="E22" s="92"/>
      <c r="F22" s="19">
        <v>0</v>
      </c>
      <c r="G22" s="92">
        <v>3</v>
      </c>
      <c r="H22" s="19">
        <v>2.25</v>
      </c>
      <c r="I22" s="92">
        <v>3</v>
      </c>
      <c r="J22" s="94">
        <v>2.25</v>
      </c>
      <c r="K22" s="83">
        <v>1</v>
      </c>
      <c r="L22" s="94">
        <v>0.5</v>
      </c>
      <c r="M22" s="83">
        <f t="shared" si="0"/>
        <v>6</v>
      </c>
      <c r="N22" s="19">
        <f t="shared" si="1"/>
        <v>4.5</v>
      </c>
      <c r="O22" s="92">
        <v>1</v>
      </c>
      <c r="P22" s="19">
        <v>0.75</v>
      </c>
      <c r="Q22" s="92">
        <f t="shared" si="2"/>
        <v>2</v>
      </c>
      <c r="R22" s="19">
        <f t="shared" si="3"/>
        <v>1.75</v>
      </c>
      <c r="S22" s="92">
        <v>3</v>
      </c>
      <c r="T22" s="94">
        <v>2</v>
      </c>
    </row>
    <row r="23" spans="1:20" ht="13.5">
      <c r="A23" s="80">
        <v>17</v>
      </c>
      <c r="B23" s="81" t="s">
        <v>34</v>
      </c>
      <c r="C23" s="83">
        <v>1</v>
      </c>
      <c r="D23" s="19">
        <v>0.75</v>
      </c>
      <c r="E23" s="92">
        <v>8</v>
      </c>
      <c r="F23" s="19">
        <v>6</v>
      </c>
      <c r="G23" s="92">
        <v>2</v>
      </c>
      <c r="H23" s="19">
        <v>1.5</v>
      </c>
      <c r="I23" s="92">
        <v>7</v>
      </c>
      <c r="J23" s="94">
        <v>5.25</v>
      </c>
      <c r="K23" s="83">
        <v>9</v>
      </c>
      <c r="L23" s="94">
        <v>8.25</v>
      </c>
      <c r="M23" s="83">
        <f t="shared" si="0"/>
        <v>9</v>
      </c>
      <c r="N23" s="19">
        <f t="shared" si="1"/>
        <v>4.66</v>
      </c>
      <c r="O23" s="92">
        <v>1</v>
      </c>
      <c r="P23" s="19">
        <v>0.75</v>
      </c>
      <c r="Q23" s="92">
        <f t="shared" si="2"/>
        <v>1</v>
      </c>
      <c r="R23" s="19">
        <f t="shared" si="3"/>
        <v>-0.75</v>
      </c>
      <c r="S23" s="92">
        <v>7</v>
      </c>
      <c r="T23" s="94">
        <v>4.66</v>
      </c>
    </row>
    <row r="24" spans="1:20" ht="13.5">
      <c r="A24" s="80">
        <v>18</v>
      </c>
      <c r="B24" s="81" t="s">
        <v>35</v>
      </c>
      <c r="C24" s="83">
        <v>8</v>
      </c>
      <c r="D24" s="19">
        <v>6</v>
      </c>
      <c r="E24" s="92">
        <v>9</v>
      </c>
      <c r="F24" s="19">
        <v>12</v>
      </c>
      <c r="G24" s="92">
        <v>18</v>
      </c>
      <c r="H24" s="19">
        <v>13.5</v>
      </c>
      <c r="I24" s="92">
        <v>3</v>
      </c>
      <c r="J24" s="94">
        <v>0.75</v>
      </c>
      <c r="K24" s="83">
        <v>5</v>
      </c>
      <c r="L24" s="94">
        <v>3.75</v>
      </c>
      <c r="M24" s="83">
        <f t="shared" si="0"/>
        <v>33</v>
      </c>
      <c r="N24" s="19">
        <f t="shared" si="1"/>
        <v>28.92</v>
      </c>
      <c r="O24" s="92">
        <v>8</v>
      </c>
      <c r="P24" s="19">
        <v>6.5</v>
      </c>
      <c r="Q24" s="92">
        <f t="shared" si="2"/>
        <v>22</v>
      </c>
      <c r="R24" s="19">
        <f t="shared" si="3"/>
        <v>21.75</v>
      </c>
      <c r="S24" s="92">
        <v>3</v>
      </c>
      <c r="T24" s="94">
        <v>0.67</v>
      </c>
    </row>
    <row r="25" spans="1:20" ht="13.5">
      <c r="A25" s="80">
        <v>19</v>
      </c>
      <c r="B25" s="81" t="s">
        <v>36</v>
      </c>
      <c r="C25" s="83"/>
      <c r="D25" s="19"/>
      <c r="E25" s="92">
        <v>4</v>
      </c>
      <c r="F25" s="19">
        <v>3</v>
      </c>
      <c r="G25" s="92">
        <v>1</v>
      </c>
      <c r="H25" s="19">
        <v>0.75</v>
      </c>
      <c r="I25" s="92"/>
      <c r="J25" s="94">
        <v>0</v>
      </c>
      <c r="K25" s="83">
        <v>7</v>
      </c>
      <c r="L25" s="94">
        <v>6</v>
      </c>
      <c r="M25" s="83">
        <f t="shared" si="0"/>
        <v>-2</v>
      </c>
      <c r="N25" s="19">
        <f t="shared" si="1"/>
        <v>-2.25</v>
      </c>
      <c r="O25" s="92"/>
      <c r="P25" s="19"/>
      <c r="Q25" s="92">
        <f t="shared" si="2"/>
        <v>-2</v>
      </c>
      <c r="R25" s="19">
        <f t="shared" si="3"/>
        <v>-2.25</v>
      </c>
      <c r="S25" s="92"/>
      <c r="T25" s="94"/>
    </row>
    <row r="26" spans="1:20" ht="13.5">
      <c r="A26" s="80">
        <v>20</v>
      </c>
      <c r="B26" s="81" t="s">
        <v>37</v>
      </c>
      <c r="C26" s="83"/>
      <c r="D26" s="19"/>
      <c r="E26" s="92"/>
      <c r="F26" s="19">
        <v>0</v>
      </c>
      <c r="G26" s="92">
        <v>2</v>
      </c>
      <c r="H26" s="19">
        <v>1.5</v>
      </c>
      <c r="I26" s="92">
        <v>2</v>
      </c>
      <c r="J26" s="94">
        <v>1.5</v>
      </c>
      <c r="K26" s="83">
        <v>2</v>
      </c>
      <c r="L26" s="94">
        <v>1.5</v>
      </c>
      <c r="M26" s="83">
        <f t="shared" si="0"/>
        <v>2</v>
      </c>
      <c r="N26" s="19">
        <f t="shared" si="1"/>
        <v>1.33</v>
      </c>
      <c r="O26" s="92"/>
      <c r="P26" s="19"/>
      <c r="Q26" s="92">
        <f t="shared" si="2"/>
        <v>0</v>
      </c>
      <c r="R26" s="19">
        <f t="shared" si="3"/>
        <v>0</v>
      </c>
      <c r="S26" s="92">
        <v>2</v>
      </c>
      <c r="T26" s="94">
        <v>1.33</v>
      </c>
    </row>
    <row r="27" spans="1:20" ht="13.5">
      <c r="A27" s="80">
        <v>21</v>
      </c>
      <c r="B27" s="81" t="s">
        <v>38</v>
      </c>
      <c r="C27" s="83">
        <v>9</v>
      </c>
      <c r="D27" s="19">
        <v>6.75</v>
      </c>
      <c r="E27" s="92">
        <v>3</v>
      </c>
      <c r="F27" s="19">
        <v>2.25</v>
      </c>
      <c r="G27" s="92">
        <v>10</v>
      </c>
      <c r="H27" s="19">
        <v>7.55</v>
      </c>
      <c r="I27" s="92">
        <v>13</v>
      </c>
      <c r="J27" s="94">
        <v>9.85</v>
      </c>
      <c r="K27" s="83">
        <v>4</v>
      </c>
      <c r="L27" s="94">
        <v>3</v>
      </c>
      <c r="M27" s="83">
        <f t="shared" si="0"/>
        <v>31</v>
      </c>
      <c r="N27" s="19">
        <f t="shared" si="1"/>
        <v>22.29</v>
      </c>
      <c r="O27" s="92">
        <v>9</v>
      </c>
      <c r="P27" s="19">
        <v>6.75</v>
      </c>
      <c r="Q27" s="92">
        <f t="shared" si="2"/>
        <v>9</v>
      </c>
      <c r="R27" s="19">
        <f t="shared" si="3"/>
        <v>6.800000000000001</v>
      </c>
      <c r="S27" s="92">
        <v>13</v>
      </c>
      <c r="T27" s="94">
        <v>8.74</v>
      </c>
    </row>
    <row r="28" spans="1:20" ht="13.5">
      <c r="A28" s="80">
        <v>22</v>
      </c>
      <c r="B28" s="81" t="s">
        <v>39</v>
      </c>
      <c r="C28" s="83"/>
      <c r="D28" s="19"/>
      <c r="E28" s="92">
        <v>1</v>
      </c>
      <c r="F28" s="19">
        <v>0.8</v>
      </c>
      <c r="G28" s="92">
        <v>1</v>
      </c>
      <c r="H28" s="19">
        <v>0.8</v>
      </c>
      <c r="I28" s="92"/>
      <c r="J28" s="94">
        <v>0</v>
      </c>
      <c r="K28" s="83">
        <v>1</v>
      </c>
      <c r="L28" s="94">
        <v>0.8</v>
      </c>
      <c r="M28" s="83">
        <f t="shared" si="0"/>
        <v>1</v>
      </c>
      <c r="N28" s="19">
        <f t="shared" si="1"/>
        <v>0.8</v>
      </c>
      <c r="O28" s="92"/>
      <c r="P28" s="19"/>
      <c r="Q28" s="92">
        <f t="shared" si="2"/>
        <v>1</v>
      </c>
      <c r="R28" s="19">
        <f t="shared" si="3"/>
        <v>0.8</v>
      </c>
      <c r="S28" s="92"/>
      <c r="T28" s="94"/>
    </row>
    <row r="29" spans="1:20" ht="13.5">
      <c r="A29" s="80">
        <v>23</v>
      </c>
      <c r="B29" s="81" t="s">
        <v>41</v>
      </c>
      <c r="C29" s="83">
        <v>1</v>
      </c>
      <c r="D29" s="19">
        <v>0.25</v>
      </c>
      <c r="E29" s="92">
        <v>7</v>
      </c>
      <c r="F29" s="19">
        <v>1.75</v>
      </c>
      <c r="G29" s="92"/>
      <c r="H29" s="19">
        <v>0</v>
      </c>
      <c r="I29" s="92">
        <v>8</v>
      </c>
      <c r="J29" s="94">
        <v>4</v>
      </c>
      <c r="K29" s="83">
        <v>8</v>
      </c>
      <c r="L29" s="94">
        <v>2.5</v>
      </c>
      <c r="M29" s="83">
        <f t="shared" si="0"/>
        <v>8</v>
      </c>
      <c r="N29" s="19">
        <f t="shared" si="1"/>
        <v>3.05</v>
      </c>
      <c r="O29" s="92">
        <v>1</v>
      </c>
      <c r="P29" s="19">
        <v>0.25</v>
      </c>
      <c r="Q29" s="92">
        <f t="shared" si="2"/>
        <v>-1</v>
      </c>
      <c r="R29" s="19">
        <f t="shared" si="3"/>
        <v>-0.75</v>
      </c>
      <c r="S29" s="92">
        <v>8</v>
      </c>
      <c r="T29" s="94">
        <v>3.55</v>
      </c>
    </row>
    <row r="30" spans="1:20" ht="13.5">
      <c r="A30" s="80">
        <v>24</v>
      </c>
      <c r="B30" s="81" t="s">
        <v>42</v>
      </c>
      <c r="C30" s="83"/>
      <c r="D30" s="19"/>
      <c r="E30" s="92">
        <v>6</v>
      </c>
      <c r="F30" s="19">
        <v>4.8</v>
      </c>
      <c r="G30" s="92">
        <v>2</v>
      </c>
      <c r="H30" s="19">
        <v>1.6</v>
      </c>
      <c r="I30" s="92">
        <v>7</v>
      </c>
      <c r="J30" s="94">
        <v>5.6</v>
      </c>
      <c r="K30" s="83">
        <v>12</v>
      </c>
      <c r="L30" s="94">
        <v>9.6</v>
      </c>
      <c r="M30" s="83">
        <f t="shared" si="0"/>
        <v>3</v>
      </c>
      <c r="N30" s="19">
        <f t="shared" si="1"/>
        <v>1.8000000000000007</v>
      </c>
      <c r="O30" s="92"/>
      <c r="P30" s="19"/>
      <c r="Q30" s="92">
        <f t="shared" si="2"/>
        <v>-4</v>
      </c>
      <c r="R30" s="19">
        <f t="shared" si="3"/>
        <v>-3.1999999999999993</v>
      </c>
      <c r="S30" s="92">
        <v>7</v>
      </c>
      <c r="T30" s="94">
        <v>5</v>
      </c>
    </row>
    <row r="31" spans="1:20" ht="13.5">
      <c r="A31" s="80">
        <v>25</v>
      </c>
      <c r="B31" s="81" t="s">
        <v>43</v>
      </c>
      <c r="C31" s="83"/>
      <c r="D31" s="19"/>
      <c r="E31" s="92">
        <v>3</v>
      </c>
      <c r="F31" s="19">
        <v>2.4</v>
      </c>
      <c r="G31" s="92"/>
      <c r="H31" s="19">
        <v>0</v>
      </c>
      <c r="I31" s="92">
        <v>1</v>
      </c>
      <c r="J31" s="94">
        <v>0.8</v>
      </c>
      <c r="K31" s="83">
        <v>4</v>
      </c>
      <c r="L31" s="94">
        <v>3.2</v>
      </c>
      <c r="M31" s="83">
        <f t="shared" si="0"/>
        <v>0</v>
      </c>
      <c r="N31" s="19">
        <f t="shared" si="1"/>
        <v>-0.0900000000000003</v>
      </c>
      <c r="O31" s="92"/>
      <c r="P31" s="19"/>
      <c r="Q31" s="92">
        <f t="shared" si="2"/>
        <v>-1</v>
      </c>
      <c r="R31" s="19">
        <f t="shared" si="3"/>
        <v>-0.8000000000000003</v>
      </c>
      <c r="S31" s="92">
        <v>1</v>
      </c>
      <c r="T31" s="94">
        <v>0.71</v>
      </c>
    </row>
    <row r="32" spans="1:20" ht="13.5">
      <c r="A32" s="80">
        <v>26</v>
      </c>
      <c r="B32" s="81" t="s">
        <v>44</v>
      </c>
      <c r="C32" s="83">
        <v>1</v>
      </c>
      <c r="D32" s="19">
        <v>0.8</v>
      </c>
      <c r="E32" s="92">
        <v>8</v>
      </c>
      <c r="F32" s="19">
        <v>6.4</v>
      </c>
      <c r="G32" s="92"/>
      <c r="H32" s="19">
        <v>0</v>
      </c>
      <c r="I32" s="92">
        <v>6</v>
      </c>
      <c r="J32" s="94">
        <v>4.8</v>
      </c>
      <c r="K32" s="83">
        <v>8</v>
      </c>
      <c r="L32" s="94">
        <v>6.4</v>
      </c>
      <c r="M32" s="83">
        <f t="shared" si="0"/>
        <v>7</v>
      </c>
      <c r="N32" s="19">
        <f t="shared" si="1"/>
        <v>5.06</v>
      </c>
      <c r="O32" s="92">
        <v>1</v>
      </c>
      <c r="P32" s="19">
        <v>0.8</v>
      </c>
      <c r="Q32" s="92">
        <f t="shared" si="2"/>
        <v>0</v>
      </c>
      <c r="R32" s="19">
        <f t="shared" si="3"/>
        <v>0</v>
      </c>
      <c r="S32" s="92">
        <v>6</v>
      </c>
      <c r="T32" s="94">
        <v>4.26</v>
      </c>
    </row>
    <row r="33" spans="1:20" ht="13.5">
      <c r="A33" s="80">
        <v>27</v>
      </c>
      <c r="B33" s="81" t="s">
        <v>47</v>
      </c>
      <c r="C33" s="83">
        <v>6</v>
      </c>
      <c r="D33" s="19">
        <v>4.8</v>
      </c>
      <c r="E33" s="92">
        <v>12</v>
      </c>
      <c r="F33" s="19">
        <v>10.4</v>
      </c>
      <c r="G33" s="92">
        <v>9</v>
      </c>
      <c r="H33" s="19">
        <v>7.2</v>
      </c>
      <c r="I33" s="92">
        <v>17</v>
      </c>
      <c r="J33" s="94">
        <v>13.6</v>
      </c>
      <c r="K33" s="83">
        <v>13</v>
      </c>
      <c r="L33" s="94">
        <v>11.2</v>
      </c>
      <c r="M33" s="83">
        <f t="shared" si="0"/>
        <v>31</v>
      </c>
      <c r="N33" s="19">
        <f t="shared" si="1"/>
        <v>23.260000000000005</v>
      </c>
      <c r="O33" s="92">
        <v>6</v>
      </c>
      <c r="P33" s="19">
        <v>4.8</v>
      </c>
      <c r="Q33" s="92">
        <f t="shared" si="2"/>
        <v>8</v>
      </c>
      <c r="R33" s="19">
        <f t="shared" si="3"/>
        <v>6.400000000000002</v>
      </c>
      <c r="S33" s="92">
        <v>17</v>
      </c>
      <c r="T33" s="94">
        <v>12.06</v>
      </c>
    </row>
    <row r="34" spans="1:20" ht="13.5">
      <c r="A34" s="80">
        <v>28</v>
      </c>
      <c r="B34" s="81" t="s">
        <v>48</v>
      </c>
      <c r="C34" s="83">
        <v>2</v>
      </c>
      <c r="D34" s="19">
        <v>1.6</v>
      </c>
      <c r="E34" s="92">
        <v>6</v>
      </c>
      <c r="F34" s="19">
        <v>4.8</v>
      </c>
      <c r="G34" s="92">
        <v>4</v>
      </c>
      <c r="H34" s="19">
        <v>3.2</v>
      </c>
      <c r="I34" s="92">
        <v>7</v>
      </c>
      <c r="J34" s="94">
        <v>5.6</v>
      </c>
      <c r="K34" s="83">
        <v>8</v>
      </c>
      <c r="L34" s="94">
        <v>7.2</v>
      </c>
      <c r="M34" s="83">
        <f t="shared" si="0"/>
        <v>11</v>
      </c>
      <c r="N34" s="19">
        <f t="shared" si="1"/>
        <v>7.4</v>
      </c>
      <c r="O34" s="92">
        <v>2</v>
      </c>
      <c r="P34" s="19">
        <v>1.6</v>
      </c>
      <c r="Q34" s="92">
        <f t="shared" si="2"/>
        <v>2</v>
      </c>
      <c r="R34" s="19">
        <f t="shared" si="3"/>
        <v>0.7999999999999998</v>
      </c>
      <c r="S34" s="92">
        <v>7</v>
      </c>
      <c r="T34" s="94">
        <v>5</v>
      </c>
    </row>
    <row r="35" spans="1:20" ht="13.5">
      <c r="A35" s="80">
        <v>29</v>
      </c>
      <c r="B35" s="81" t="s">
        <v>49</v>
      </c>
      <c r="C35" s="82"/>
      <c r="D35" s="19"/>
      <c r="E35" s="91">
        <v>4</v>
      </c>
      <c r="F35" s="19">
        <v>4.8</v>
      </c>
      <c r="G35" s="91"/>
      <c r="H35" s="19">
        <v>0</v>
      </c>
      <c r="I35" s="91">
        <v>6</v>
      </c>
      <c r="J35" s="94">
        <v>4.8</v>
      </c>
      <c r="K35" s="82">
        <v>2</v>
      </c>
      <c r="L35" s="94">
        <v>2.4</v>
      </c>
      <c r="M35" s="83">
        <f t="shared" si="0"/>
        <v>8</v>
      </c>
      <c r="N35" s="19">
        <f t="shared" si="1"/>
        <v>6.66</v>
      </c>
      <c r="O35" s="91"/>
      <c r="P35" s="19"/>
      <c r="Q35" s="91">
        <f t="shared" si="2"/>
        <v>2</v>
      </c>
      <c r="R35" s="19">
        <f t="shared" si="3"/>
        <v>2.4</v>
      </c>
      <c r="S35" s="91">
        <v>6</v>
      </c>
      <c r="T35" s="94">
        <v>4.26</v>
      </c>
    </row>
    <row r="36" spans="1:20" ht="13.5">
      <c r="A36" s="80">
        <v>30</v>
      </c>
      <c r="B36" s="81" t="s">
        <v>21</v>
      </c>
      <c r="C36" s="80"/>
      <c r="D36" s="19"/>
      <c r="E36" s="18">
        <v>1</v>
      </c>
      <c r="F36" s="19">
        <v>0.5</v>
      </c>
      <c r="G36" s="18"/>
      <c r="H36" s="19">
        <v>0</v>
      </c>
      <c r="I36" s="18">
        <v>2</v>
      </c>
      <c r="J36" s="94">
        <v>1</v>
      </c>
      <c r="K36" s="80"/>
      <c r="L36" s="94"/>
      <c r="M36" s="82">
        <f t="shared" si="0"/>
        <v>3</v>
      </c>
      <c r="N36" s="19">
        <f t="shared" si="1"/>
        <v>1.3900000000000001</v>
      </c>
      <c r="O36" s="18"/>
      <c r="P36" s="19"/>
      <c r="Q36" s="18">
        <f t="shared" si="2"/>
        <v>1</v>
      </c>
      <c r="R36" s="19">
        <f t="shared" si="3"/>
        <v>0.5</v>
      </c>
      <c r="S36" s="18">
        <v>2</v>
      </c>
      <c r="T36" s="94">
        <v>0.89</v>
      </c>
    </row>
    <row r="37" spans="1:20" ht="13.5">
      <c r="A37" s="80">
        <v>31</v>
      </c>
      <c r="B37" s="81" t="s">
        <v>5</v>
      </c>
      <c r="C37" s="80"/>
      <c r="D37" s="19"/>
      <c r="E37" s="18">
        <v>1</v>
      </c>
      <c r="F37" s="19">
        <v>0.5</v>
      </c>
      <c r="G37" s="18"/>
      <c r="H37" s="19">
        <v>0</v>
      </c>
      <c r="I37" s="18">
        <v>3</v>
      </c>
      <c r="J37" s="94">
        <v>1.5</v>
      </c>
      <c r="K37" s="80"/>
      <c r="L37" s="94"/>
      <c r="M37" s="80">
        <f t="shared" si="0"/>
        <v>4</v>
      </c>
      <c r="N37" s="19">
        <f t="shared" si="1"/>
        <v>1.83</v>
      </c>
      <c r="O37" s="18"/>
      <c r="P37" s="19"/>
      <c r="Q37" s="18">
        <f t="shared" si="2"/>
        <v>1</v>
      </c>
      <c r="R37" s="19">
        <f t="shared" si="3"/>
        <v>0.5</v>
      </c>
      <c r="S37" s="18">
        <v>3</v>
      </c>
      <c r="T37" s="94">
        <v>1.33</v>
      </c>
    </row>
    <row r="38" spans="1:20" ht="13.5">
      <c r="A38" s="80">
        <v>32</v>
      </c>
      <c r="B38" s="81" t="s">
        <v>3</v>
      </c>
      <c r="C38" s="80"/>
      <c r="D38" s="19"/>
      <c r="E38" s="18"/>
      <c r="F38" s="19"/>
      <c r="G38" s="18">
        <v>1</v>
      </c>
      <c r="H38" s="19">
        <v>0.5624</v>
      </c>
      <c r="I38" s="18">
        <v>0</v>
      </c>
      <c r="J38" s="94">
        <v>0</v>
      </c>
      <c r="K38" s="80"/>
      <c r="L38" s="94"/>
      <c r="M38" s="80">
        <f t="shared" si="0"/>
        <v>1</v>
      </c>
      <c r="N38" s="19">
        <f t="shared" si="1"/>
        <v>0.6</v>
      </c>
      <c r="O38" s="18"/>
      <c r="P38" s="19"/>
      <c r="Q38" s="18">
        <f t="shared" si="2"/>
        <v>1</v>
      </c>
      <c r="R38" s="19">
        <v>0.6</v>
      </c>
      <c r="S38" s="18"/>
      <c r="T38" s="94"/>
    </row>
    <row r="39" spans="1:20" ht="13.5">
      <c r="A39" s="80">
        <v>33</v>
      </c>
      <c r="B39" s="81" t="s">
        <v>6</v>
      </c>
      <c r="C39" s="80"/>
      <c r="D39" s="19"/>
      <c r="E39" s="18"/>
      <c r="F39" s="19"/>
      <c r="G39" s="18"/>
      <c r="H39" s="19">
        <v>0</v>
      </c>
      <c r="I39" s="18">
        <v>1</v>
      </c>
      <c r="J39" s="94">
        <v>0.5</v>
      </c>
      <c r="K39" s="80"/>
      <c r="L39" s="94"/>
      <c r="M39" s="80">
        <f t="shared" si="0"/>
        <v>1</v>
      </c>
      <c r="N39" s="19">
        <f t="shared" si="1"/>
        <v>0.44</v>
      </c>
      <c r="O39" s="18"/>
      <c r="P39" s="19"/>
      <c r="Q39" s="18">
        <f t="shared" si="2"/>
        <v>0</v>
      </c>
      <c r="R39" s="19">
        <f>F39+H39-L39</f>
        <v>0</v>
      </c>
      <c r="S39" s="18">
        <v>1</v>
      </c>
      <c r="T39" s="94">
        <v>0.44</v>
      </c>
    </row>
    <row r="40" spans="1:20" ht="13.5">
      <c r="A40" s="80">
        <v>34</v>
      </c>
      <c r="B40" s="81" t="s">
        <v>40</v>
      </c>
      <c r="C40" s="80"/>
      <c r="D40" s="19"/>
      <c r="E40" s="18"/>
      <c r="F40" s="19"/>
      <c r="G40" s="18">
        <v>3</v>
      </c>
      <c r="H40" s="19">
        <v>2.25</v>
      </c>
      <c r="I40" s="18">
        <v>7</v>
      </c>
      <c r="J40" s="94">
        <v>5.25</v>
      </c>
      <c r="K40" s="80"/>
      <c r="L40" s="94"/>
      <c r="M40" s="80">
        <f t="shared" si="0"/>
        <v>10</v>
      </c>
      <c r="N40" s="19">
        <f t="shared" si="1"/>
        <v>6.91</v>
      </c>
      <c r="O40" s="18"/>
      <c r="P40" s="19"/>
      <c r="Q40" s="18">
        <f t="shared" si="2"/>
        <v>3</v>
      </c>
      <c r="R40" s="19">
        <f>F40+H40-L40</f>
        <v>2.25</v>
      </c>
      <c r="S40" s="18">
        <v>7</v>
      </c>
      <c r="T40" s="94">
        <v>4.66</v>
      </c>
    </row>
    <row r="41" spans="1:20" ht="13.5">
      <c r="A41" s="80">
        <v>35</v>
      </c>
      <c r="B41" s="81" t="s">
        <v>46</v>
      </c>
      <c r="C41" s="80"/>
      <c r="D41" s="19"/>
      <c r="E41" s="18"/>
      <c r="F41" s="19"/>
      <c r="G41" s="18">
        <v>2</v>
      </c>
      <c r="H41" s="19">
        <v>1.6</v>
      </c>
      <c r="I41" s="18"/>
      <c r="J41" s="94"/>
      <c r="K41" s="80"/>
      <c r="L41" s="94"/>
      <c r="M41" s="80">
        <f t="shared" si="0"/>
        <v>2</v>
      </c>
      <c r="N41" s="19">
        <f t="shared" si="1"/>
        <v>1.6</v>
      </c>
      <c r="O41" s="18"/>
      <c r="P41" s="19"/>
      <c r="Q41" s="18">
        <f t="shared" si="2"/>
        <v>2</v>
      </c>
      <c r="R41" s="19">
        <f>F41+H41-L41</f>
        <v>1.6</v>
      </c>
      <c r="S41" s="18"/>
      <c r="T41" s="94"/>
    </row>
    <row r="42" spans="1:20" s="69" customFormat="1" ht="13.5">
      <c r="A42" s="84"/>
      <c r="B42" s="85" t="s">
        <v>52</v>
      </c>
      <c r="C42" s="86">
        <f aca="true" t="shared" si="4" ref="C42:T42">SUM(C7:C41)</f>
        <v>40</v>
      </c>
      <c r="D42" s="87">
        <f t="shared" si="4"/>
        <v>30.500000000000004</v>
      </c>
      <c r="E42" s="93">
        <f t="shared" si="4"/>
        <v>122</v>
      </c>
      <c r="F42" s="87">
        <f t="shared" si="4"/>
        <v>99.50000000000001</v>
      </c>
      <c r="G42" s="93">
        <f t="shared" si="4"/>
        <v>62</v>
      </c>
      <c r="H42" s="87">
        <f t="shared" si="4"/>
        <v>47.4624</v>
      </c>
      <c r="I42" s="93">
        <f t="shared" si="4"/>
        <v>113</v>
      </c>
      <c r="J42" s="95">
        <f t="shared" si="4"/>
        <v>82.3</v>
      </c>
      <c r="K42" s="86">
        <f t="shared" si="4"/>
        <v>146</v>
      </c>
      <c r="L42" s="95">
        <f t="shared" si="4"/>
        <v>116</v>
      </c>
      <c r="M42" s="84">
        <f t="shared" si="4"/>
        <v>191</v>
      </c>
      <c r="N42" s="87">
        <f t="shared" si="4"/>
        <v>134.99999999999997</v>
      </c>
      <c r="O42" s="93">
        <f t="shared" si="4"/>
        <v>40</v>
      </c>
      <c r="P42" s="87">
        <f t="shared" si="4"/>
        <v>31.000000000000004</v>
      </c>
      <c r="Q42" s="93">
        <f t="shared" si="4"/>
        <v>38</v>
      </c>
      <c r="R42" s="87">
        <f t="shared" si="4"/>
        <v>31.000000000000004</v>
      </c>
      <c r="S42" s="93">
        <f t="shared" si="4"/>
        <v>113</v>
      </c>
      <c r="T42" s="95">
        <f t="shared" si="4"/>
        <v>73</v>
      </c>
    </row>
    <row r="43" spans="1:20" ht="13.5">
      <c r="A43" s="88"/>
      <c r="B43" s="89"/>
      <c r="C43" s="88"/>
      <c r="D43" s="90"/>
      <c r="E43" s="88"/>
      <c r="F43" s="90"/>
      <c r="G43" s="88"/>
      <c r="H43" s="90"/>
      <c r="I43" s="88"/>
      <c r="J43" s="90"/>
      <c r="K43" s="88"/>
      <c r="L43" s="90"/>
      <c r="M43" s="99"/>
      <c r="N43" s="90"/>
      <c r="O43" s="88"/>
      <c r="P43" s="90"/>
      <c r="Q43" s="88"/>
      <c r="R43" s="90"/>
      <c r="S43" s="88"/>
      <c r="T43" s="90"/>
    </row>
  </sheetData>
  <sheetProtection/>
  <mergeCells count="14">
    <mergeCell ref="A4:A6"/>
    <mergeCell ref="B4:B6"/>
    <mergeCell ref="C4:D5"/>
    <mergeCell ref="E4:F5"/>
    <mergeCell ref="G4:H5"/>
    <mergeCell ref="I4:J5"/>
    <mergeCell ref="K4:L5"/>
    <mergeCell ref="B2:T2"/>
    <mergeCell ref="A1:T1"/>
    <mergeCell ref="M4:T4"/>
    <mergeCell ref="M5:N5"/>
    <mergeCell ref="O5:P5"/>
    <mergeCell ref="Q5:R5"/>
    <mergeCell ref="S5:T5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4" sqref="K14"/>
    </sheetView>
  </sheetViews>
  <sheetFormatPr defaultColWidth="9.00390625" defaultRowHeight="14.25"/>
  <cols>
    <col min="1" max="1" width="4.75390625" style="42" bestFit="1" customWidth="1"/>
    <col min="2" max="2" width="30.00390625" style="43" bestFit="1" customWidth="1"/>
    <col min="3" max="3" width="5.375" style="44" bestFit="1" customWidth="1"/>
    <col min="4" max="4" width="11.50390625" style="45" bestFit="1" customWidth="1"/>
    <col min="5" max="5" width="5.375" style="44" bestFit="1" customWidth="1"/>
    <col min="6" max="6" width="11.50390625" style="45" bestFit="1" customWidth="1"/>
    <col min="7" max="7" width="5.375" style="46" bestFit="1" customWidth="1"/>
    <col min="8" max="8" width="11.50390625" style="45" bestFit="1" customWidth="1"/>
    <col min="9" max="9" width="8.875" style="47" customWidth="1"/>
    <col min="10" max="10" width="9.75390625" style="48" customWidth="1"/>
    <col min="11" max="11" width="7.625" style="46" customWidth="1"/>
    <col min="12" max="12" width="11.00390625" style="45" customWidth="1"/>
    <col min="13" max="13" width="8.75390625" style="45" customWidth="1"/>
    <col min="14" max="14" width="10.00390625" style="45" customWidth="1"/>
    <col min="15" max="15" width="3.375" style="42" customWidth="1"/>
    <col min="16" max="253" width="8.75390625" style="42" bestFit="1" customWidth="1"/>
    <col min="254" max="16384" width="9.00390625" style="42" customWidth="1"/>
  </cols>
  <sheetData>
    <row r="1" spans="1:14" ht="27" customHeight="1">
      <c r="A1" s="130" t="s">
        <v>98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27" customHeight="1">
      <c r="A2" s="129" t="s">
        <v>99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15.75" customHeight="1">
      <c r="A3" s="49"/>
      <c r="B3" s="50"/>
      <c r="C3" s="51"/>
      <c r="D3" s="52"/>
      <c r="E3" s="51"/>
      <c r="F3" s="52"/>
      <c r="G3" s="61"/>
      <c r="H3" s="52"/>
      <c r="I3" s="61"/>
      <c r="J3" s="52"/>
      <c r="K3" s="61"/>
      <c r="L3" s="52"/>
      <c r="M3" s="165" t="s">
        <v>104</v>
      </c>
      <c r="N3" s="52"/>
    </row>
    <row r="4" spans="1:14" ht="15" customHeight="1">
      <c r="A4" s="137" t="s">
        <v>67</v>
      </c>
      <c r="B4" s="140" t="s">
        <v>68</v>
      </c>
      <c r="C4" s="143" t="s">
        <v>55</v>
      </c>
      <c r="D4" s="144"/>
      <c r="E4" s="144" t="s">
        <v>57</v>
      </c>
      <c r="F4" s="147"/>
      <c r="G4" s="131" t="s">
        <v>58</v>
      </c>
      <c r="H4" s="133"/>
      <c r="I4" s="131" t="s">
        <v>69</v>
      </c>
      <c r="J4" s="132"/>
      <c r="K4" s="132"/>
      <c r="L4" s="132"/>
      <c r="M4" s="132"/>
      <c r="N4" s="133"/>
    </row>
    <row r="5" spans="1:14" ht="13.5">
      <c r="A5" s="138"/>
      <c r="B5" s="141"/>
      <c r="C5" s="145"/>
      <c r="D5" s="146"/>
      <c r="E5" s="146"/>
      <c r="F5" s="148"/>
      <c r="G5" s="134"/>
      <c r="H5" s="136"/>
      <c r="I5" s="134" t="s">
        <v>52</v>
      </c>
      <c r="J5" s="135"/>
      <c r="K5" s="135" t="s">
        <v>62</v>
      </c>
      <c r="L5" s="135"/>
      <c r="M5" s="135" t="s">
        <v>63</v>
      </c>
      <c r="N5" s="136"/>
    </row>
    <row r="6" spans="1:14" ht="13.5">
      <c r="A6" s="139"/>
      <c r="B6" s="142"/>
      <c r="C6" s="53" t="s">
        <v>64</v>
      </c>
      <c r="D6" s="21" t="s">
        <v>2</v>
      </c>
      <c r="E6" s="14" t="s">
        <v>64</v>
      </c>
      <c r="F6" s="62" t="s">
        <v>2</v>
      </c>
      <c r="G6" s="53" t="s">
        <v>64</v>
      </c>
      <c r="H6" s="62" t="s">
        <v>2</v>
      </c>
      <c r="I6" s="53" t="s">
        <v>64</v>
      </c>
      <c r="J6" s="21" t="s">
        <v>2</v>
      </c>
      <c r="K6" s="14" t="s">
        <v>64</v>
      </c>
      <c r="L6" s="21" t="s">
        <v>2</v>
      </c>
      <c r="M6" s="14" t="s">
        <v>64</v>
      </c>
      <c r="N6" s="62" t="s">
        <v>2</v>
      </c>
    </row>
    <row r="7" spans="1:16" ht="13.5">
      <c r="A7" s="54">
        <v>1</v>
      </c>
      <c r="B7" s="55" t="s">
        <v>3</v>
      </c>
      <c r="C7" s="53">
        <v>89</v>
      </c>
      <c r="D7" s="56">
        <v>130.65</v>
      </c>
      <c r="E7" s="63">
        <v>71</v>
      </c>
      <c r="F7" s="64">
        <v>87.64</v>
      </c>
      <c r="G7" s="53">
        <v>78</v>
      </c>
      <c r="H7" s="64">
        <f>VLOOKUP(B:B,'2021年已下达'!B:G,2,FALSE)</f>
        <v>98.33</v>
      </c>
      <c r="I7" s="53">
        <f>K7+M7</f>
        <v>82</v>
      </c>
      <c r="J7" s="56">
        <f>L7+N7</f>
        <v>39.53000000000001</v>
      </c>
      <c r="K7" s="14">
        <f aca="true" t="shared" si="0" ref="K7:K54">C7-G7</f>
        <v>11</v>
      </c>
      <c r="L7" s="56">
        <f aca="true" t="shared" si="1" ref="L7:L54">D7-H7</f>
        <v>32.32000000000001</v>
      </c>
      <c r="M7" s="14">
        <v>71</v>
      </c>
      <c r="N7" s="67">
        <v>7.21</v>
      </c>
      <c r="P7" s="68"/>
    </row>
    <row r="8" spans="1:16" ht="13.5">
      <c r="A8" s="54">
        <v>2</v>
      </c>
      <c r="B8" s="55" t="s">
        <v>4</v>
      </c>
      <c r="C8" s="53">
        <v>147</v>
      </c>
      <c r="D8" s="56">
        <v>216.04</v>
      </c>
      <c r="E8" s="63">
        <v>137</v>
      </c>
      <c r="F8" s="64">
        <v>155.11</v>
      </c>
      <c r="G8" s="53">
        <v>165</v>
      </c>
      <c r="H8" s="64">
        <f>VLOOKUP(B:B,'2021年已下达'!B:G,2,FALSE)</f>
        <v>191</v>
      </c>
      <c r="I8" s="53">
        <f aca="true" t="shared" si="2" ref="I8:I54">K8+M8</f>
        <v>119</v>
      </c>
      <c r="J8" s="56">
        <f aca="true" t="shared" si="3" ref="J8:J54">L8+N8</f>
        <v>37.75999999999999</v>
      </c>
      <c r="K8" s="14">
        <f t="shared" si="0"/>
        <v>-18</v>
      </c>
      <c r="L8" s="56">
        <f t="shared" si="1"/>
        <v>25.039999999999992</v>
      </c>
      <c r="M8" s="14">
        <v>137</v>
      </c>
      <c r="N8" s="64">
        <v>12.72</v>
      </c>
      <c r="P8" s="68"/>
    </row>
    <row r="9" spans="1:16" ht="13.5">
      <c r="A9" s="54">
        <v>3</v>
      </c>
      <c r="B9" s="55" t="s">
        <v>5</v>
      </c>
      <c r="C9" s="53">
        <v>166</v>
      </c>
      <c r="D9" s="56">
        <v>224.14</v>
      </c>
      <c r="E9" s="63">
        <v>158</v>
      </c>
      <c r="F9" s="64">
        <v>170</v>
      </c>
      <c r="G9" s="53">
        <v>163</v>
      </c>
      <c r="H9" s="64">
        <f>VLOOKUP(B:B,'2021年已下达'!B:G,2,FALSE)</f>
        <v>191.64</v>
      </c>
      <c r="I9" s="53">
        <f t="shared" si="2"/>
        <v>161</v>
      </c>
      <c r="J9" s="56">
        <f t="shared" si="3"/>
        <v>46.44</v>
      </c>
      <c r="K9" s="14">
        <f t="shared" si="0"/>
        <v>3</v>
      </c>
      <c r="L9" s="56">
        <f t="shared" si="1"/>
        <v>32.5</v>
      </c>
      <c r="M9" s="14">
        <v>158</v>
      </c>
      <c r="N9" s="64">
        <v>13.94</v>
      </c>
      <c r="P9" s="68"/>
    </row>
    <row r="10" spans="1:16" ht="13.5">
      <c r="A10" s="54">
        <v>4</v>
      </c>
      <c r="B10" s="55" t="s">
        <v>6</v>
      </c>
      <c r="C10" s="53">
        <v>120</v>
      </c>
      <c r="D10" s="56">
        <v>158.2</v>
      </c>
      <c r="E10" s="63">
        <v>107</v>
      </c>
      <c r="F10" s="64">
        <v>114.05</v>
      </c>
      <c r="G10" s="53">
        <v>104</v>
      </c>
      <c r="H10" s="64">
        <f>VLOOKUP(B:B,'2021年已下达'!B:G,2,FALSE)</f>
        <v>136.36</v>
      </c>
      <c r="I10" s="53">
        <f t="shared" si="2"/>
        <v>123</v>
      </c>
      <c r="J10" s="56">
        <f t="shared" si="3"/>
        <v>31.189999999999976</v>
      </c>
      <c r="K10" s="14">
        <f t="shared" si="0"/>
        <v>16</v>
      </c>
      <c r="L10" s="56">
        <f t="shared" si="1"/>
        <v>21.839999999999975</v>
      </c>
      <c r="M10" s="14">
        <v>107</v>
      </c>
      <c r="N10" s="64">
        <v>9.35</v>
      </c>
      <c r="P10" s="68"/>
    </row>
    <row r="11" spans="1:16" ht="13.5">
      <c r="A11" s="54">
        <v>5</v>
      </c>
      <c r="B11" s="55" t="s">
        <v>7</v>
      </c>
      <c r="C11" s="53">
        <v>16</v>
      </c>
      <c r="D11" s="56">
        <v>25.7</v>
      </c>
      <c r="E11" s="63">
        <v>21</v>
      </c>
      <c r="F11" s="64">
        <v>19.64</v>
      </c>
      <c r="G11" s="53">
        <v>21</v>
      </c>
      <c r="H11" s="64">
        <f>VLOOKUP(B:B,'2021年已下达'!B:G,2,FALSE)</f>
        <v>32.77</v>
      </c>
      <c r="I11" s="53">
        <f t="shared" si="2"/>
        <v>16</v>
      </c>
      <c r="J11" s="56">
        <f t="shared" si="3"/>
        <v>-5.4600000000000035</v>
      </c>
      <c r="K11" s="14">
        <f t="shared" si="0"/>
        <v>-5</v>
      </c>
      <c r="L11" s="56">
        <f t="shared" si="1"/>
        <v>-7.070000000000004</v>
      </c>
      <c r="M11" s="14">
        <v>21</v>
      </c>
      <c r="N11" s="64">
        <v>1.61</v>
      </c>
      <c r="P11" s="68"/>
    </row>
    <row r="12" spans="1:16" ht="13.5">
      <c r="A12" s="54">
        <v>6</v>
      </c>
      <c r="B12" s="55" t="s">
        <v>8</v>
      </c>
      <c r="C12" s="53">
        <v>147</v>
      </c>
      <c r="D12" s="56">
        <v>204.21</v>
      </c>
      <c r="E12" s="63">
        <v>123</v>
      </c>
      <c r="F12" s="64">
        <v>123.74</v>
      </c>
      <c r="G12" s="53">
        <v>140</v>
      </c>
      <c r="H12" s="64">
        <f>VLOOKUP(B:B,'2021年已下达'!B:G,2,FALSE)</f>
        <v>180.54</v>
      </c>
      <c r="I12" s="53">
        <f t="shared" si="2"/>
        <v>130</v>
      </c>
      <c r="J12" s="56">
        <f t="shared" si="3"/>
        <v>33.820000000000014</v>
      </c>
      <c r="K12" s="14">
        <f t="shared" si="0"/>
        <v>7</v>
      </c>
      <c r="L12" s="56">
        <f t="shared" si="1"/>
        <v>23.670000000000016</v>
      </c>
      <c r="M12" s="14">
        <v>123</v>
      </c>
      <c r="N12" s="64">
        <v>10.15</v>
      </c>
      <c r="P12" s="68"/>
    </row>
    <row r="13" spans="1:16" ht="13.5">
      <c r="A13" s="54">
        <v>7</v>
      </c>
      <c r="B13" s="55" t="s">
        <v>9</v>
      </c>
      <c r="C13" s="53">
        <v>51</v>
      </c>
      <c r="D13" s="56">
        <v>63.88</v>
      </c>
      <c r="E13" s="63">
        <v>59</v>
      </c>
      <c r="F13" s="64">
        <v>71.31</v>
      </c>
      <c r="G13" s="53">
        <v>61</v>
      </c>
      <c r="H13" s="64">
        <f>VLOOKUP(B:B,'2021年已下达'!B:G,2,FALSE)</f>
        <v>76.01</v>
      </c>
      <c r="I13" s="53">
        <f t="shared" si="2"/>
        <v>49</v>
      </c>
      <c r="J13" s="56">
        <f t="shared" si="3"/>
        <v>-6.280000000000003</v>
      </c>
      <c r="K13" s="14">
        <f t="shared" si="0"/>
        <v>-10</v>
      </c>
      <c r="L13" s="56">
        <f t="shared" si="1"/>
        <v>-12.130000000000003</v>
      </c>
      <c r="M13" s="14">
        <v>59</v>
      </c>
      <c r="N13" s="64">
        <v>5.85</v>
      </c>
      <c r="P13" s="68"/>
    </row>
    <row r="14" spans="1:16" ht="13.5">
      <c r="A14" s="54">
        <v>8</v>
      </c>
      <c r="B14" s="55" t="s">
        <v>10</v>
      </c>
      <c r="C14" s="53">
        <v>100</v>
      </c>
      <c r="D14" s="56">
        <v>146.34</v>
      </c>
      <c r="E14" s="63">
        <v>93</v>
      </c>
      <c r="F14" s="64">
        <v>148.81</v>
      </c>
      <c r="G14" s="53">
        <v>83</v>
      </c>
      <c r="H14" s="64">
        <f>VLOOKUP(B:B,'2021年已下达'!B:G,2,FALSE)</f>
        <v>100.13</v>
      </c>
      <c r="I14" s="53">
        <f t="shared" si="2"/>
        <v>110</v>
      </c>
      <c r="J14" s="56">
        <f t="shared" si="3"/>
        <v>58.42000000000001</v>
      </c>
      <c r="K14" s="14">
        <f t="shared" si="0"/>
        <v>17</v>
      </c>
      <c r="L14" s="56">
        <f t="shared" si="1"/>
        <v>46.21000000000001</v>
      </c>
      <c r="M14" s="14">
        <v>93</v>
      </c>
      <c r="N14" s="64">
        <v>12.21</v>
      </c>
      <c r="P14" s="68"/>
    </row>
    <row r="15" spans="1:16" ht="13.5">
      <c r="A15" s="54">
        <v>9</v>
      </c>
      <c r="B15" s="55" t="s">
        <v>11</v>
      </c>
      <c r="C15" s="53">
        <v>250</v>
      </c>
      <c r="D15" s="56">
        <v>336.8</v>
      </c>
      <c r="E15" s="63">
        <v>194</v>
      </c>
      <c r="F15" s="64">
        <v>226.4</v>
      </c>
      <c r="G15" s="53">
        <v>166</v>
      </c>
      <c r="H15" s="64">
        <f>VLOOKUP(B:B,'2021年已下达'!B:G,2,FALSE)</f>
        <v>208.44</v>
      </c>
      <c r="I15" s="53">
        <f t="shared" si="2"/>
        <v>278</v>
      </c>
      <c r="J15" s="56">
        <f t="shared" si="3"/>
        <v>146.93</v>
      </c>
      <c r="K15" s="14">
        <f t="shared" si="0"/>
        <v>84</v>
      </c>
      <c r="L15" s="56">
        <f t="shared" si="1"/>
        <v>128.36</v>
      </c>
      <c r="M15" s="14">
        <v>194</v>
      </c>
      <c r="N15" s="64">
        <v>18.57</v>
      </c>
      <c r="P15" s="68"/>
    </row>
    <row r="16" spans="1:16" ht="13.5">
      <c r="A16" s="54">
        <v>10</v>
      </c>
      <c r="B16" s="55" t="s">
        <v>12</v>
      </c>
      <c r="C16" s="53">
        <v>144</v>
      </c>
      <c r="D16" s="56">
        <v>181.08</v>
      </c>
      <c r="E16" s="63">
        <v>115</v>
      </c>
      <c r="F16" s="64">
        <v>100.52</v>
      </c>
      <c r="G16" s="53">
        <v>169</v>
      </c>
      <c r="H16" s="64">
        <f>VLOOKUP(B:B,'2021年已下达'!B:G,2,FALSE)</f>
        <v>201.26</v>
      </c>
      <c r="I16" s="53">
        <f t="shared" si="2"/>
        <v>90</v>
      </c>
      <c r="J16" s="56">
        <f t="shared" si="3"/>
        <v>-11.939999999999978</v>
      </c>
      <c r="K16" s="14">
        <f t="shared" si="0"/>
        <v>-25</v>
      </c>
      <c r="L16" s="56">
        <f t="shared" si="1"/>
        <v>-20.17999999999998</v>
      </c>
      <c r="M16" s="14">
        <v>115</v>
      </c>
      <c r="N16" s="64">
        <v>8.24</v>
      </c>
      <c r="P16" s="68"/>
    </row>
    <row r="17" spans="1:16" ht="13.5">
      <c r="A17" s="54">
        <v>11</v>
      </c>
      <c r="B17" s="55" t="s">
        <v>13</v>
      </c>
      <c r="C17" s="53">
        <v>170</v>
      </c>
      <c r="D17" s="56">
        <v>246.14</v>
      </c>
      <c r="E17" s="63">
        <v>171</v>
      </c>
      <c r="F17" s="64">
        <v>195.85</v>
      </c>
      <c r="G17" s="53">
        <v>185</v>
      </c>
      <c r="H17" s="64">
        <f>VLOOKUP(B:B,'2021年已下达'!B:G,2,FALSE)</f>
        <v>237.69</v>
      </c>
      <c r="I17" s="53">
        <f t="shared" si="2"/>
        <v>156</v>
      </c>
      <c r="J17" s="56">
        <f t="shared" si="3"/>
        <v>24.509999999999987</v>
      </c>
      <c r="K17" s="14">
        <f t="shared" si="0"/>
        <v>-15</v>
      </c>
      <c r="L17" s="56">
        <f t="shared" si="1"/>
        <v>8.449999999999989</v>
      </c>
      <c r="M17" s="14">
        <v>171</v>
      </c>
      <c r="N17" s="64">
        <v>16.06</v>
      </c>
      <c r="P17" s="68"/>
    </row>
    <row r="18" spans="1:16" ht="13.5">
      <c r="A18" s="54">
        <v>12</v>
      </c>
      <c r="B18" s="55" t="s">
        <v>14</v>
      </c>
      <c r="C18" s="53">
        <v>0</v>
      </c>
      <c r="D18" s="56">
        <v>0</v>
      </c>
      <c r="E18" s="14">
        <v>0</v>
      </c>
      <c r="F18" s="64">
        <v>0</v>
      </c>
      <c r="G18" s="53">
        <v>1</v>
      </c>
      <c r="H18" s="64">
        <f>VLOOKUP(B:B,'2021年已下达'!B:G,2,FALSE)</f>
        <v>1.5</v>
      </c>
      <c r="I18" s="53">
        <f t="shared" si="2"/>
        <v>-1</v>
      </c>
      <c r="J18" s="56">
        <f t="shared" si="3"/>
        <v>-1.5</v>
      </c>
      <c r="K18" s="14">
        <f t="shared" si="0"/>
        <v>-1</v>
      </c>
      <c r="L18" s="56">
        <f t="shared" si="1"/>
        <v>-1.5</v>
      </c>
      <c r="M18" s="14">
        <v>0</v>
      </c>
      <c r="N18" s="64">
        <v>0</v>
      </c>
      <c r="P18" s="68"/>
    </row>
    <row r="19" spans="1:16" ht="13.5">
      <c r="A19" s="54">
        <v>13</v>
      </c>
      <c r="B19" s="55" t="s">
        <v>15</v>
      </c>
      <c r="C19" s="53">
        <v>0</v>
      </c>
      <c r="D19" s="56">
        <v>0</v>
      </c>
      <c r="E19" s="14">
        <v>0</v>
      </c>
      <c r="F19" s="64">
        <v>0</v>
      </c>
      <c r="G19" s="53">
        <v>1</v>
      </c>
      <c r="H19" s="64">
        <f>VLOOKUP(B:B,'2021年已下达'!B:G,2,FALSE)</f>
        <v>0.8</v>
      </c>
      <c r="I19" s="53">
        <f t="shared" si="2"/>
        <v>-1</v>
      </c>
      <c r="J19" s="56">
        <f t="shared" si="3"/>
        <v>-0.8</v>
      </c>
      <c r="K19" s="14">
        <f t="shared" si="0"/>
        <v>-1</v>
      </c>
      <c r="L19" s="56">
        <f t="shared" si="1"/>
        <v>-0.8</v>
      </c>
      <c r="M19" s="14">
        <v>0</v>
      </c>
      <c r="N19" s="64">
        <v>0</v>
      </c>
      <c r="P19" s="68"/>
    </row>
    <row r="20" spans="1:16" ht="13.5">
      <c r="A20" s="54">
        <v>14</v>
      </c>
      <c r="B20" s="55" t="s">
        <v>16</v>
      </c>
      <c r="C20" s="53">
        <v>152</v>
      </c>
      <c r="D20" s="56">
        <v>208.35</v>
      </c>
      <c r="E20" s="63">
        <v>186</v>
      </c>
      <c r="F20" s="64">
        <v>228.58</v>
      </c>
      <c r="G20" s="53">
        <v>178</v>
      </c>
      <c r="H20" s="64">
        <f>VLOOKUP(B:B,'2021年已下达'!B:G,2,FALSE)</f>
        <v>233.31</v>
      </c>
      <c r="I20" s="53">
        <f t="shared" si="2"/>
        <v>160</v>
      </c>
      <c r="J20" s="56">
        <f t="shared" si="3"/>
        <v>-6.210000000000008</v>
      </c>
      <c r="K20" s="14">
        <f t="shared" si="0"/>
        <v>-26</v>
      </c>
      <c r="L20" s="56">
        <f t="shared" si="1"/>
        <v>-24.960000000000008</v>
      </c>
      <c r="M20" s="14">
        <v>186</v>
      </c>
      <c r="N20" s="64">
        <v>18.75</v>
      </c>
      <c r="P20" s="68"/>
    </row>
    <row r="21" spans="1:16" ht="13.5">
      <c r="A21" s="54">
        <v>15</v>
      </c>
      <c r="B21" s="55" t="s">
        <v>17</v>
      </c>
      <c r="C21" s="53">
        <v>88</v>
      </c>
      <c r="D21" s="56">
        <v>109.4</v>
      </c>
      <c r="E21" s="63">
        <v>86</v>
      </c>
      <c r="F21" s="64">
        <v>96.34</v>
      </c>
      <c r="G21" s="53">
        <v>99</v>
      </c>
      <c r="H21" s="64">
        <f>VLOOKUP(B:B,'2021年已下达'!B:G,2,FALSE)</f>
        <v>119.19</v>
      </c>
      <c r="I21" s="53">
        <f t="shared" si="2"/>
        <v>75</v>
      </c>
      <c r="J21" s="56">
        <f t="shared" si="3"/>
        <v>-1.8899999999999917</v>
      </c>
      <c r="K21" s="14">
        <f t="shared" si="0"/>
        <v>-11</v>
      </c>
      <c r="L21" s="56">
        <f t="shared" si="1"/>
        <v>-9.789999999999992</v>
      </c>
      <c r="M21" s="14">
        <v>86</v>
      </c>
      <c r="N21" s="64">
        <v>7.9</v>
      </c>
      <c r="P21" s="68"/>
    </row>
    <row r="22" spans="1:16" ht="13.5">
      <c r="A22" s="54">
        <v>16</v>
      </c>
      <c r="B22" s="55" t="s">
        <v>18</v>
      </c>
      <c r="C22" s="53">
        <v>45</v>
      </c>
      <c r="D22" s="56">
        <v>74.68</v>
      </c>
      <c r="E22" s="63">
        <v>64</v>
      </c>
      <c r="F22" s="64">
        <v>71.23</v>
      </c>
      <c r="G22" s="53">
        <v>66</v>
      </c>
      <c r="H22" s="64">
        <f>VLOOKUP(B:B,'2021年已下达'!B:G,2,FALSE)</f>
        <v>98.65</v>
      </c>
      <c r="I22" s="53">
        <f t="shared" si="2"/>
        <v>43</v>
      </c>
      <c r="J22" s="56">
        <f t="shared" si="3"/>
        <v>-18.13</v>
      </c>
      <c r="K22" s="14">
        <f t="shared" si="0"/>
        <v>-21</v>
      </c>
      <c r="L22" s="56">
        <f t="shared" si="1"/>
        <v>-23.97</v>
      </c>
      <c r="M22" s="14">
        <v>64</v>
      </c>
      <c r="N22" s="64">
        <v>5.84</v>
      </c>
      <c r="P22" s="68"/>
    </row>
    <row r="23" spans="1:16" ht="13.5">
      <c r="A23" s="54">
        <v>17</v>
      </c>
      <c r="B23" s="55" t="s">
        <v>19</v>
      </c>
      <c r="C23" s="53">
        <v>0</v>
      </c>
      <c r="D23" s="56">
        <v>0</v>
      </c>
      <c r="E23" s="63">
        <v>9</v>
      </c>
      <c r="F23" s="64">
        <v>17.6</v>
      </c>
      <c r="G23" s="53">
        <v>9</v>
      </c>
      <c r="H23" s="64">
        <f>VLOOKUP(B:B,'2021年已下达'!B:G,2,FALSE)</f>
        <v>12.8</v>
      </c>
      <c r="I23" s="53">
        <f t="shared" si="2"/>
        <v>0</v>
      </c>
      <c r="J23" s="56">
        <f t="shared" si="3"/>
        <v>-11.360000000000001</v>
      </c>
      <c r="K23" s="14">
        <f t="shared" si="0"/>
        <v>-9</v>
      </c>
      <c r="L23" s="56">
        <f t="shared" si="1"/>
        <v>-12.8</v>
      </c>
      <c r="M23" s="14">
        <v>9</v>
      </c>
      <c r="N23" s="64">
        <v>1.44</v>
      </c>
      <c r="P23" s="68"/>
    </row>
    <row r="24" spans="1:16" ht="13.5">
      <c r="A24" s="54">
        <v>18</v>
      </c>
      <c r="B24" s="55" t="s">
        <v>20</v>
      </c>
      <c r="C24" s="53">
        <v>7</v>
      </c>
      <c r="D24" s="56">
        <v>17.6</v>
      </c>
      <c r="E24" s="63">
        <v>6</v>
      </c>
      <c r="F24" s="64">
        <v>7.2</v>
      </c>
      <c r="G24" s="53">
        <v>8</v>
      </c>
      <c r="H24" s="64">
        <f>VLOOKUP(B:B,'2021年已下达'!B:G,2,FALSE)</f>
        <v>16.8</v>
      </c>
      <c r="I24" s="53">
        <f t="shared" si="2"/>
        <v>5</v>
      </c>
      <c r="J24" s="56">
        <f t="shared" si="3"/>
        <v>1.3900000000000006</v>
      </c>
      <c r="K24" s="14">
        <f t="shared" si="0"/>
        <v>-1</v>
      </c>
      <c r="L24" s="56">
        <f t="shared" si="1"/>
        <v>0.8000000000000007</v>
      </c>
      <c r="M24" s="14">
        <v>6</v>
      </c>
      <c r="N24" s="64">
        <v>0.59</v>
      </c>
      <c r="P24" s="68"/>
    </row>
    <row r="25" spans="1:16" ht="13.5">
      <c r="A25" s="54">
        <v>19</v>
      </c>
      <c r="B25" s="55" t="s">
        <v>21</v>
      </c>
      <c r="C25" s="53">
        <v>136</v>
      </c>
      <c r="D25" s="56">
        <v>164</v>
      </c>
      <c r="E25" s="63">
        <v>75</v>
      </c>
      <c r="F25" s="64">
        <v>64.2</v>
      </c>
      <c r="G25" s="53">
        <v>114</v>
      </c>
      <c r="H25" s="64">
        <f>VLOOKUP(B:B,'2021年已下达'!B:G,2,FALSE)</f>
        <v>143.71</v>
      </c>
      <c r="I25" s="53">
        <f t="shared" si="2"/>
        <v>97</v>
      </c>
      <c r="J25" s="56">
        <f t="shared" si="3"/>
        <v>25.55999999999999</v>
      </c>
      <c r="K25" s="14">
        <f t="shared" si="0"/>
        <v>22</v>
      </c>
      <c r="L25" s="56">
        <f t="shared" si="1"/>
        <v>20.289999999999992</v>
      </c>
      <c r="M25" s="14">
        <v>75</v>
      </c>
      <c r="N25" s="64">
        <v>5.27</v>
      </c>
      <c r="P25" s="68"/>
    </row>
    <row r="26" spans="1:16" ht="13.5">
      <c r="A26" s="54">
        <v>20</v>
      </c>
      <c r="B26" s="55" t="s">
        <v>22</v>
      </c>
      <c r="C26" s="53">
        <v>131</v>
      </c>
      <c r="D26" s="56">
        <v>170.15</v>
      </c>
      <c r="E26" s="63">
        <v>165</v>
      </c>
      <c r="F26" s="64">
        <v>177.29</v>
      </c>
      <c r="G26" s="53">
        <v>159</v>
      </c>
      <c r="H26" s="64">
        <f>VLOOKUP(B:B,'2021年已下达'!B:G,2,FALSE)</f>
        <v>188.06</v>
      </c>
      <c r="I26" s="53">
        <f t="shared" si="2"/>
        <v>137</v>
      </c>
      <c r="J26" s="56">
        <f t="shared" si="3"/>
        <v>-3.3699999999999974</v>
      </c>
      <c r="K26" s="14">
        <f t="shared" si="0"/>
        <v>-28</v>
      </c>
      <c r="L26" s="56">
        <f t="shared" si="1"/>
        <v>-17.909999999999997</v>
      </c>
      <c r="M26" s="14">
        <v>165</v>
      </c>
      <c r="N26" s="64">
        <v>14.54</v>
      </c>
      <c r="P26" s="68"/>
    </row>
    <row r="27" spans="1:16" ht="13.5">
      <c r="A27" s="54">
        <v>21</v>
      </c>
      <c r="B27" s="55" t="s">
        <v>23</v>
      </c>
      <c r="C27" s="53">
        <v>31</v>
      </c>
      <c r="D27" s="56">
        <v>43.23</v>
      </c>
      <c r="E27" s="63">
        <v>77</v>
      </c>
      <c r="F27" s="64">
        <v>117.11</v>
      </c>
      <c r="G27" s="53">
        <v>38</v>
      </c>
      <c r="H27" s="64">
        <f>VLOOKUP(B:B,'2021年已下达'!B:G,2,FALSE)</f>
        <v>34.54</v>
      </c>
      <c r="I27" s="53">
        <f t="shared" si="2"/>
        <v>70</v>
      </c>
      <c r="J27" s="56">
        <f t="shared" si="3"/>
        <v>18.299999999999997</v>
      </c>
      <c r="K27" s="14">
        <f t="shared" si="0"/>
        <v>-7</v>
      </c>
      <c r="L27" s="56">
        <f t="shared" si="1"/>
        <v>8.689999999999998</v>
      </c>
      <c r="M27" s="14">
        <v>77</v>
      </c>
      <c r="N27" s="64">
        <v>9.61</v>
      </c>
      <c r="P27" s="68"/>
    </row>
    <row r="28" spans="1:16" ht="13.5">
      <c r="A28" s="54">
        <v>22</v>
      </c>
      <c r="B28" s="55" t="s">
        <v>24</v>
      </c>
      <c r="C28" s="53">
        <v>58</v>
      </c>
      <c r="D28" s="56">
        <v>92.41</v>
      </c>
      <c r="E28" s="63">
        <v>52</v>
      </c>
      <c r="F28" s="64">
        <v>72.71</v>
      </c>
      <c r="G28" s="53">
        <v>74</v>
      </c>
      <c r="H28" s="64">
        <f>VLOOKUP(B:B,'2021年已下达'!B:G,2,FALSE)</f>
        <v>90.47</v>
      </c>
      <c r="I28" s="53">
        <f t="shared" si="2"/>
        <v>36</v>
      </c>
      <c r="J28" s="56">
        <f t="shared" si="3"/>
        <v>7.899999999999998</v>
      </c>
      <c r="K28" s="14">
        <f t="shared" si="0"/>
        <v>-16</v>
      </c>
      <c r="L28" s="56">
        <f t="shared" si="1"/>
        <v>1.9399999999999977</v>
      </c>
      <c r="M28" s="14">
        <v>52</v>
      </c>
      <c r="N28" s="64">
        <v>5.96</v>
      </c>
      <c r="P28" s="68"/>
    </row>
    <row r="29" spans="1:16" ht="13.5">
      <c r="A29" s="54">
        <v>23</v>
      </c>
      <c r="B29" s="55" t="s">
        <v>26</v>
      </c>
      <c r="C29" s="53">
        <v>141</v>
      </c>
      <c r="D29" s="56">
        <v>271.2</v>
      </c>
      <c r="E29" s="63">
        <v>156</v>
      </c>
      <c r="F29" s="64">
        <v>219.2</v>
      </c>
      <c r="G29" s="53">
        <v>151</v>
      </c>
      <c r="H29" s="64">
        <f>VLOOKUP(B:B,'2021年已下达'!B:G,2,FALSE)</f>
        <v>254.4</v>
      </c>
      <c r="I29" s="53">
        <f t="shared" si="2"/>
        <v>146</v>
      </c>
      <c r="J29" s="56">
        <f t="shared" si="3"/>
        <v>34.77999999999999</v>
      </c>
      <c r="K29" s="14">
        <f t="shared" si="0"/>
        <v>-10</v>
      </c>
      <c r="L29" s="56">
        <f t="shared" si="1"/>
        <v>16.799999999999983</v>
      </c>
      <c r="M29" s="14">
        <v>156</v>
      </c>
      <c r="N29" s="64">
        <v>17.98</v>
      </c>
      <c r="P29" s="68"/>
    </row>
    <row r="30" spans="1:16" ht="13.5">
      <c r="A30" s="54">
        <v>24</v>
      </c>
      <c r="B30" s="55" t="s">
        <v>27</v>
      </c>
      <c r="C30" s="53">
        <v>200</v>
      </c>
      <c r="D30" s="56">
        <v>404</v>
      </c>
      <c r="E30" s="63">
        <v>184</v>
      </c>
      <c r="F30" s="64">
        <v>276</v>
      </c>
      <c r="G30" s="53">
        <v>207</v>
      </c>
      <c r="H30" s="64">
        <f>VLOOKUP(B:B,'2021年已下达'!B:G,2,FALSE)</f>
        <v>380.8</v>
      </c>
      <c r="I30" s="53">
        <f t="shared" si="2"/>
        <v>177</v>
      </c>
      <c r="J30" s="56">
        <f t="shared" si="3"/>
        <v>45.83999999999999</v>
      </c>
      <c r="K30" s="14">
        <f t="shared" si="0"/>
        <v>-7</v>
      </c>
      <c r="L30" s="56">
        <f t="shared" si="1"/>
        <v>23.19999999999999</v>
      </c>
      <c r="M30" s="14">
        <v>184</v>
      </c>
      <c r="N30" s="64">
        <v>22.64</v>
      </c>
      <c r="P30" s="68"/>
    </row>
    <row r="31" spans="1:16" ht="13.5">
      <c r="A31" s="54">
        <v>25</v>
      </c>
      <c r="B31" s="55" t="s">
        <v>28</v>
      </c>
      <c r="C31" s="53">
        <v>20</v>
      </c>
      <c r="D31" s="56">
        <v>40.8</v>
      </c>
      <c r="E31" s="63">
        <v>32</v>
      </c>
      <c r="F31" s="64">
        <v>47.2</v>
      </c>
      <c r="G31" s="53">
        <v>32</v>
      </c>
      <c r="H31" s="64">
        <f>VLOOKUP(B:B,'2021年已下达'!B:G,2,FALSE)</f>
        <v>54.4</v>
      </c>
      <c r="I31" s="53">
        <f t="shared" si="2"/>
        <v>20</v>
      </c>
      <c r="J31" s="56">
        <f t="shared" si="3"/>
        <v>-9.73</v>
      </c>
      <c r="K31" s="14">
        <f t="shared" si="0"/>
        <v>-12</v>
      </c>
      <c r="L31" s="56">
        <f t="shared" si="1"/>
        <v>-13.600000000000001</v>
      </c>
      <c r="M31" s="14">
        <v>32</v>
      </c>
      <c r="N31" s="64">
        <v>3.87</v>
      </c>
      <c r="P31" s="68"/>
    </row>
    <row r="32" spans="1:16" ht="13.5">
      <c r="A32" s="54">
        <v>26</v>
      </c>
      <c r="B32" s="55" t="s">
        <v>29</v>
      </c>
      <c r="C32" s="53">
        <v>96</v>
      </c>
      <c r="D32" s="56">
        <v>154.4</v>
      </c>
      <c r="E32" s="63">
        <v>71</v>
      </c>
      <c r="F32" s="64">
        <v>92</v>
      </c>
      <c r="G32" s="53">
        <v>82</v>
      </c>
      <c r="H32" s="64">
        <f>VLOOKUP(B:B,'2021年已下达'!B:G,2,FALSE)</f>
        <v>121.6</v>
      </c>
      <c r="I32" s="53">
        <f t="shared" si="2"/>
        <v>85</v>
      </c>
      <c r="J32" s="56">
        <f t="shared" si="3"/>
        <v>40.35000000000001</v>
      </c>
      <c r="K32" s="14">
        <f t="shared" si="0"/>
        <v>14</v>
      </c>
      <c r="L32" s="56">
        <f t="shared" si="1"/>
        <v>32.80000000000001</v>
      </c>
      <c r="M32" s="14">
        <v>71</v>
      </c>
      <c r="N32" s="64">
        <v>7.55</v>
      </c>
      <c r="P32" s="68"/>
    </row>
    <row r="33" spans="1:16" ht="13.5">
      <c r="A33" s="54">
        <v>27</v>
      </c>
      <c r="B33" s="55" t="s">
        <v>30</v>
      </c>
      <c r="C33" s="53">
        <v>43</v>
      </c>
      <c r="D33" s="56">
        <v>84</v>
      </c>
      <c r="E33" s="63">
        <v>11</v>
      </c>
      <c r="F33" s="64">
        <v>14.4</v>
      </c>
      <c r="G33" s="53">
        <v>49</v>
      </c>
      <c r="H33" s="64">
        <f>VLOOKUP(B:B,'2021年已下达'!B:G,2,FALSE)</f>
        <v>84</v>
      </c>
      <c r="I33" s="53">
        <f t="shared" si="2"/>
        <v>5</v>
      </c>
      <c r="J33" s="56">
        <f t="shared" si="3"/>
        <v>1.18</v>
      </c>
      <c r="K33" s="14">
        <f t="shared" si="0"/>
        <v>-6</v>
      </c>
      <c r="L33" s="56">
        <f t="shared" si="1"/>
        <v>0</v>
      </c>
      <c r="M33" s="14">
        <v>11</v>
      </c>
      <c r="N33" s="64">
        <v>1.18</v>
      </c>
      <c r="P33" s="68"/>
    </row>
    <row r="34" spans="1:16" ht="13.5">
      <c r="A34" s="54">
        <v>28</v>
      </c>
      <c r="B34" s="55" t="s">
        <v>31</v>
      </c>
      <c r="C34" s="53">
        <v>82</v>
      </c>
      <c r="D34" s="56">
        <v>152.8</v>
      </c>
      <c r="E34" s="63">
        <v>66</v>
      </c>
      <c r="F34" s="64">
        <v>110.4</v>
      </c>
      <c r="G34" s="53">
        <v>72</v>
      </c>
      <c r="H34" s="64">
        <f>VLOOKUP(B:B,'2021年已下达'!B:G,2,FALSE)</f>
        <v>148</v>
      </c>
      <c r="I34" s="53">
        <f t="shared" si="2"/>
        <v>76</v>
      </c>
      <c r="J34" s="56">
        <f t="shared" si="3"/>
        <v>13.860000000000012</v>
      </c>
      <c r="K34" s="14">
        <f t="shared" si="0"/>
        <v>10</v>
      </c>
      <c r="L34" s="56">
        <f t="shared" si="1"/>
        <v>4.800000000000011</v>
      </c>
      <c r="M34" s="14">
        <v>66</v>
      </c>
      <c r="N34" s="64">
        <v>9.06</v>
      </c>
      <c r="P34" s="68"/>
    </row>
    <row r="35" spans="1:16" ht="13.5">
      <c r="A35" s="54">
        <v>29</v>
      </c>
      <c r="B35" s="55" t="s">
        <v>50</v>
      </c>
      <c r="C35" s="53">
        <v>95</v>
      </c>
      <c r="D35" s="56">
        <v>151.8</v>
      </c>
      <c r="E35" s="63">
        <v>109</v>
      </c>
      <c r="F35" s="64">
        <v>132.8</v>
      </c>
      <c r="G35" s="53">
        <v>104</v>
      </c>
      <c r="H35" s="64">
        <f>VLOOKUP(B:B,'2021年已下达'!B:G,2,FALSE)</f>
        <v>179.2</v>
      </c>
      <c r="I35" s="53">
        <f t="shared" si="2"/>
        <v>100</v>
      </c>
      <c r="J35" s="56">
        <f t="shared" si="3"/>
        <v>-16.509999999999977</v>
      </c>
      <c r="K35" s="14">
        <f t="shared" si="0"/>
        <v>-9</v>
      </c>
      <c r="L35" s="56">
        <f t="shared" si="1"/>
        <v>-27.399999999999977</v>
      </c>
      <c r="M35" s="14">
        <v>109</v>
      </c>
      <c r="N35" s="64">
        <v>10.89</v>
      </c>
      <c r="P35" s="68"/>
    </row>
    <row r="36" spans="1:16" ht="13.5">
      <c r="A36" s="54">
        <v>30</v>
      </c>
      <c r="B36" s="55" t="s">
        <v>32</v>
      </c>
      <c r="C36" s="53">
        <v>40</v>
      </c>
      <c r="D36" s="56">
        <v>46.42</v>
      </c>
      <c r="E36" s="63">
        <v>39</v>
      </c>
      <c r="F36" s="64">
        <v>39.09</v>
      </c>
      <c r="G36" s="53">
        <v>39</v>
      </c>
      <c r="H36" s="64">
        <f>VLOOKUP(B:B,'2021年已下达'!B:G,2,FALSE)</f>
        <v>35.75</v>
      </c>
      <c r="I36" s="53">
        <f t="shared" si="2"/>
        <v>40</v>
      </c>
      <c r="J36" s="56">
        <f t="shared" si="3"/>
        <v>13.880000000000003</v>
      </c>
      <c r="K36" s="14">
        <f t="shared" si="0"/>
        <v>1</v>
      </c>
      <c r="L36" s="56">
        <f t="shared" si="1"/>
        <v>10.670000000000002</v>
      </c>
      <c r="M36" s="14">
        <v>39</v>
      </c>
      <c r="N36" s="64">
        <v>3.21</v>
      </c>
      <c r="P36" s="68"/>
    </row>
    <row r="37" spans="1:16" ht="13.5">
      <c r="A37" s="54">
        <v>31</v>
      </c>
      <c r="B37" s="55" t="s">
        <v>33</v>
      </c>
      <c r="C37" s="53">
        <v>95</v>
      </c>
      <c r="D37" s="56">
        <v>107.75</v>
      </c>
      <c r="E37" s="63">
        <v>84</v>
      </c>
      <c r="F37" s="64">
        <v>79.24</v>
      </c>
      <c r="G37" s="53">
        <v>83</v>
      </c>
      <c r="H37" s="64">
        <f>VLOOKUP(B:B,'2021年已下达'!B:G,2,FALSE)</f>
        <v>86.51</v>
      </c>
      <c r="I37" s="53">
        <f t="shared" si="2"/>
        <v>96</v>
      </c>
      <c r="J37" s="56">
        <f t="shared" si="3"/>
        <v>27.739999999999995</v>
      </c>
      <c r="K37" s="14">
        <f t="shared" si="0"/>
        <v>12</v>
      </c>
      <c r="L37" s="56">
        <f t="shared" si="1"/>
        <v>21.239999999999995</v>
      </c>
      <c r="M37" s="14">
        <v>84</v>
      </c>
      <c r="N37" s="64">
        <v>6.5</v>
      </c>
      <c r="P37" s="68"/>
    </row>
    <row r="38" spans="1:16" ht="13.5">
      <c r="A38" s="54">
        <v>32</v>
      </c>
      <c r="B38" s="55" t="s">
        <v>34</v>
      </c>
      <c r="C38" s="53">
        <v>55</v>
      </c>
      <c r="D38" s="56">
        <v>86.65</v>
      </c>
      <c r="E38" s="63">
        <v>86</v>
      </c>
      <c r="F38" s="64">
        <v>119.4</v>
      </c>
      <c r="G38" s="53">
        <v>85</v>
      </c>
      <c r="H38" s="64">
        <f>VLOOKUP(B:B,'2021年已下达'!B:G,2,FALSE)</f>
        <v>114.35</v>
      </c>
      <c r="I38" s="53">
        <f t="shared" si="2"/>
        <v>56</v>
      </c>
      <c r="J38" s="56">
        <f t="shared" si="3"/>
        <v>-17.90999999999999</v>
      </c>
      <c r="K38" s="14">
        <f t="shared" si="0"/>
        <v>-30</v>
      </c>
      <c r="L38" s="56">
        <f t="shared" si="1"/>
        <v>-27.69999999999999</v>
      </c>
      <c r="M38" s="14">
        <v>86</v>
      </c>
      <c r="N38" s="64">
        <v>9.79</v>
      </c>
      <c r="P38" s="68"/>
    </row>
    <row r="39" spans="1:16" ht="13.5">
      <c r="A39" s="54">
        <v>33</v>
      </c>
      <c r="B39" s="55" t="s">
        <v>35</v>
      </c>
      <c r="C39" s="53">
        <v>193</v>
      </c>
      <c r="D39" s="56">
        <v>286.9</v>
      </c>
      <c r="E39" s="63">
        <v>94</v>
      </c>
      <c r="F39" s="64">
        <v>115.15</v>
      </c>
      <c r="G39" s="53">
        <v>167</v>
      </c>
      <c r="H39" s="64">
        <f>VLOOKUP(B:B,'2021年已下达'!B:G,2,FALSE)</f>
        <v>227.25</v>
      </c>
      <c r="I39" s="53">
        <f t="shared" si="2"/>
        <v>120</v>
      </c>
      <c r="J39" s="56">
        <f t="shared" si="3"/>
        <v>69.08999999999997</v>
      </c>
      <c r="K39" s="14">
        <f t="shared" si="0"/>
        <v>26</v>
      </c>
      <c r="L39" s="56">
        <f t="shared" si="1"/>
        <v>59.64999999999998</v>
      </c>
      <c r="M39" s="14">
        <v>94</v>
      </c>
      <c r="N39" s="64">
        <v>9.44</v>
      </c>
      <c r="P39" s="68"/>
    </row>
    <row r="40" spans="1:16" ht="13.5">
      <c r="A40" s="54">
        <v>34</v>
      </c>
      <c r="B40" s="55" t="s">
        <v>36</v>
      </c>
      <c r="C40" s="53">
        <v>136</v>
      </c>
      <c r="D40" s="56">
        <v>190.4</v>
      </c>
      <c r="E40" s="63">
        <v>143</v>
      </c>
      <c r="F40" s="64">
        <v>185.55</v>
      </c>
      <c r="G40" s="53">
        <v>131</v>
      </c>
      <c r="H40" s="64">
        <f>VLOOKUP(B:B,'2021年已下达'!B:G,2,FALSE)</f>
        <v>180.75</v>
      </c>
      <c r="I40" s="53">
        <f t="shared" si="2"/>
        <v>148</v>
      </c>
      <c r="J40" s="56">
        <f t="shared" si="3"/>
        <v>24.870000000000005</v>
      </c>
      <c r="K40" s="14">
        <f t="shared" si="0"/>
        <v>5</v>
      </c>
      <c r="L40" s="56">
        <f t="shared" si="1"/>
        <v>9.650000000000006</v>
      </c>
      <c r="M40" s="14">
        <v>143</v>
      </c>
      <c r="N40" s="64">
        <v>15.22</v>
      </c>
      <c r="P40" s="68"/>
    </row>
    <row r="41" spans="1:16" ht="13.5">
      <c r="A41" s="54">
        <v>35</v>
      </c>
      <c r="B41" s="55" t="s">
        <v>37</v>
      </c>
      <c r="C41" s="53">
        <v>22</v>
      </c>
      <c r="D41" s="56">
        <v>37.5</v>
      </c>
      <c r="E41" s="63">
        <v>28</v>
      </c>
      <c r="F41" s="64">
        <v>36.75</v>
      </c>
      <c r="G41" s="53">
        <v>34</v>
      </c>
      <c r="H41" s="64">
        <f>VLOOKUP(B:B,'2021年已下达'!B:G,2,FALSE)</f>
        <v>48.75</v>
      </c>
      <c r="I41" s="53">
        <f t="shared" si="2"/>
        <v>16</v>
      </c>
      <c r="J41" s="56">
        <f t="shared" si="3"/>
        <v>-8.24</v>
      </c>
      <c r="K41" s="14">
        <f t="shared" si="0"/>
        <v>-12</v>
      </c>
      <c r="L41" s="56">
        <f t="shared" si="1"/>
        <v>-11.25</v>
      </c>
      <c r="M41" s="14">
        <v>28</v>
      </c>
      <c r="N41" s="64">
        <v>3.01</v>
      </c>
      <c r="P41" s="68"/>
    </row>
    <row r="42" spans="1:16" ht="13.5">
      <c r="A42" s="54">
        <v>36</v>
      </c>
      <c r="B42" s="55" t="s">
        <v>38</v>
      </c>
      <c r="C42" s="53">
        <v>153</v>
      </c>
      <c r="D42" s="56">
        <v>236.3</v>
      </c>
      <c r="E42" s="63">
        <v>208</v>
      </c>
      <c r="F42" s="64">
        <v>282.9</v>
      </c>
      <c r="G42" s="53">
        <v>208</v>
      </c>
      <c r="H42" s="64">
        <f>VLOOKUP(B:B,'2021年已下达'!B:G,2,FALSE)</f>
        <v>270.4</v>
      </c>
      <c r="I42" s="53">
        <f t="shared" si="2"/>
        <v>153</v>
      </c>
      <c r="J42" s="56">
        <f t="shared" si="3"/>
        <v>-10.899999999999967</v>
      </c>
      <c r="K42" s="14">
        <f t="shared" si="0"/>
        <v>-55</v>
      </c>
      <c r="L42" s="56">
        <f t="shared" si="1"/>
        <v>-34.099999999999966</v>
      </c>
      <c r="M42" s="14">
        <v>208</v>
      </c>
      <c r="N42" s="64">
        <v>23.2</v>
      </c>
      <c r="P42" s="68"/>
    </row>
    <row r="43" spans="1:16" ht="13.5">
      <c r="A43" s="54">
        <v>37</v>
      </c>
      <c r="B43" s="55" t="s">
        <v>39</v>
      </c>
      <c r="C43" s="53">
        <v>55</v>
      </c>
      <c r="D43" s="56">
        <v>87.9</v>
      </c>
      <c r="E43" s="63">
        <v>35</v>
      </c>
      <c r="F43" s="64">
        <v>54.4</v>
      </c>
      <c r="G43" s="53">
        <v>59</v>
      </c>
      <c r="H43" s="64">
        <f>VLOOKUP(B:B,'2021年已下达'!B:G,2,FALSE)</f>
        <v>83.2</v>
      </c>
      <c r="I43" s="53">
        <f t="shared" si="2"/>
        <v>31</v>
      </c>
      <c r="J43" s="56">
        <f t="shared" si="3"/>
        <v>9.160000000000004</v>
      </c>
      <c r="K43" s="14">
        <f t="shared" si="0"/>
        <v>-4</v>
      </c>
      <c r="L43" s="56">
        <f t="shared" si="1"/>
        <v>4.700000000000003</v>
      </c>
      <c r="M43" s="14">
        <v>35</v>
      </c>
      <c r="N43" s="64">
        <v>4.46</v>
      </c>
      <c r="P43" s="68"/>
    </row>
    <row r="44" spans="1:16" ht="13.5">
      <c r="A44" s="54">
        <v>38</v>
      </c>
      <c r="B44" s="55" t="s">
        <v>40</v>
      </c>
      <c r="C44" s="53">
        <v>86</v>
      </c>
      <c r="D44" s="56">
        <v>133.9</v>
      </c>
      <c r="E44" s="63">
        <v>98</v>
      </c>
      <c r="F44" s="64">
        <v>143.25</v>
      </c>
      <c r="G44" s="53">
        <v>80</v>
      </c>
      <c r="H44" s="64">
        <f>VLOOKUP(B:B,'2021年已下达'!B:G,2,FALSE)</f>
        <v>111.2</v>
      </c>
      <c r="I44" s="53">
        <f t="shared" si="2"/>
        <v>104</v>
      </c>
      <c r="J44" s="56">
        <f t="shared" si="3"/>
        <v>34.45</v>
      </c>
      <c r="K44" s="14">
        <f t="shared" si="0"/>
        <v>6</v>
      </c>
      <c r="L44" s="56">
        <f t="shared" si="1"/>
        <v>22.700000000000003</v>
      </c>
      <c r="M44" s="14">
        <v>98</v>
      </c>
      <c r="N44" s="64">
        <v>11.75</v>
      </c>
      <c r="P44" s="68"/>
    </row>
    <row r="45" spans="1:16" ht="13.5">
      <c r="A45" s="54">
        <v>39</v>
      </c>
      <c r="B45" s="55" t="s">
        <v>41</v>
      </c>
      <c r="C45" s="53">
        <v>91</v>
      </c>
      <c r="D45" s="56">
        <v>95.3</v>
      </c>
      <c r="E45" s="63">
        <v>60</v>
      </c>
      <c r="F45" s="64">
        <v>58.37</v>
      </c>
      <c r="G45" s="53">
        <v>73</v>
      </c>
      <c r="H45" s="64">
        <f>VLOOKUP(B:B,'2021年已下达'!B:G,2,FALSE)</f>
        <v>71.24</v>
      </c>
      <c r="I45" s="53">
        <f t="shared" si="2"/>
        <v>78</v>
      </c>
      <c r="J45" s="56">
        <f t="shared" si="3"/>
        <v>28.85</v>
      </c>
      <c r="K45" s="14">
        <f t="shared" si="0"/>
        <v>18</v>
      </c>
      <c r="L45" s="56">
        <f t="shared" si="1"/>
        <v>24.060000000000002</v>
      </c>
      <c r="M45" s="14">
        <v>60</v>
      </c>
      <c r="N45" s="64">
        <v>4.79</v>
      </c>
      <c r="P45" s="68"/>
    </row>
    <row r="46" spans="1:16" ht="13.5">
      <c r="A46" s="54">
        <v>40</v>
      </c>
      <c r="B46" s="55" t="s">
        <v>42</v>
      </c>
      <c r="C46" s="53">
        <v>115</v>
      </c>
      <c r="D46" s="56">
        <v>176</v>
      </c>
      <c r="E46" s="63">
        <v>112</v>
      </c>
      <c r="F46" s="64">
        <v>160.8</v>
      </c>
      <c r="G46" s="53">
        <v>94</v>
      </c>
      <c r="H46" s="64">
        <f>VLOOKUP(B:B,'2021年已下达'!B:G,2,FALSE)</f>
        <v>142.4</v>
      </c>
      <c r="I46" s="53">
        <f t="shared" si="2"/>
        <v>133</v>
      </c>
      <c r="J46" s="56">
        <f t="shared" si="3"/>
        <v>46.78999999999999</v>
      </c>
      <c r="K46" s="14">
        <f t="shared" si="0"/>
        <v>21</v>
      </c>
      <c r="L46" s="56">
        <f t="shared" si="1"/>
        <v>33.599999999999994</v>
      </c>
      <c r="M46" s="14">
        <v>112</v>
      </c>
      <c r="N46" s="64">
        <v>13.19</v>
      </c>
      <c r="P46" s="68"/>
    </row>
    <row r="47" spans="1:16" ht="13.5">
      <c r="A47" s="54">
        <v>41</v>
      </c>
      <c r="B47" s="55" t="s">
        <v>43</v>
      </c>
      <c r="C47" s="53">
        <v>137</v>
      </c>
      <c r="D47" s="56">
        <v>219.85</v>
      </c>
      <c r="E47" s="63">
        <v>108</v>
      </c>
      <c r="F47" s="64">
        <v>137.7</v>
      </c>
      <c r="G47" s="53">
        <v>126</v>
      </c>
      <c r="H47" s="64">
        <f>VLOOKUP(B:B,'2021年已下达'!B:G,2,FALSE)</f>
        <v>180.4</v>
      </c>
      <c r="I47" s="53">
        <f t="shared" si="2"/>
        <v>119</v>
      </c>
      <c r="J47" s="56">
        <f t="shared" si="3"/>
        <v>50.73999999999999</v>
      </c>
      <c r="K47" s="14">
        <f t="shared" si="0"/>
        <v>11</v>
      </c>
      <c r="L47" s="56">
        <f t="shared" si="1"/>
        <v>39.44999999999999</v>
      </c>
      <c r="M47" s="14">
        <v>108</v>
      </c>
      <c r="N47" s="64">
        <v>11.29</v>
      </c>
      <c r="P47" s="68"/>
    </row>
    <row r="48" spans="1:16" ht="13.5">
      <c r="A48" s="54">
        <v>42</v>
      </c>
      <c r="B48" s="55" t="s">
        <v>44</v>
      </c>
      <c r="C48" s="53">
        <v>53</v>
      </c>
      <c r="D48" s="56">
        <v>84</v>
      </c>
      <c r="E48" s="63">
        <v>75</v>
      </c>
      <c r="F48" s="64">
        <v>99.2</v>
      </c>
      <c r="G48" s="53">
        <v>60</v>
      </c>
      <c r="H48" s="64">
        <f>VLOOKUP(B:B,'2021年已下达'!B:G,2,FALSE)</f>
        <v>89.6</v>
      </c>
      <c r="I48" s="53">
        <f t="shared" si="2"/>
        <v>68</v>
      </c>
      <c r="J48" s="56">
        <f t="shared" si="3"/>
        <v>2.5400000000000063</v>
      </c>
      <c r="K48" s="14">
        <f t="shared" si="0"/>
        <v>-7</v>
      </c>
      <c r="L48" s="56">
        <f t="shared" si="1"/>
        <v>-5.599999999999994</v>
      </c>
      <c r="M48" s="14">
        <v>75</v>
      </c>
      <c r="N48" s="64">
        <v>8.14</v>
      </c>
      <c r="P48" s="68"/>
    </row>
    <row r="49" spans="1:16" ht="13.5">
      <c r="A49" s="54">
        <v>43</v>
      </c>
      <c r="B49" s="55" t="s">
        <v>45</v>
      </c>
      <c r="C49" s="53">
        <v>17</v>
      </c>
      <c r="D49" s="56">
        <v>30.4</v>
      </c>
      <c r="E49" s="63">
        <v>15</v>
      </c>
      <c r="F49" s="64">
        <v>20</v>
      </c>
      <c r="G49" s="53">
        <v>16</v>
      </c>
      <c r="H49" s="64">
        <f>VLOOKUP(B:B,'2021年已下达'!B:G,2,FALSE)</f>
        <v>25.6</v>
      </c>
      <c r="I49" s="53">
        <f t="shared" si="2"/>
        <v>16</v>
      </c>
      <c r="J49" s="56">
        <f t="shared" si="3"/>
        <v>6.439999999999997</v>
      </c>
      <c r="K49" s="14">
        <f t="shared" si="0"/>
        <v>1</v>
      </c>
      <c r="L49" s="56">
        <f t="shared" si="1"/>
        <v>4.799999999999997</v>
      </c>
      <c r="M49" s="14">
        <v>15</v>
      </c>
      <c r="N49" s="64">
        <v>1.64</v>
      </c>
      <c r="P49" s="68"/>
    </row>
    <row r="50" spans="1:16" ht="13.5">
      <c r="A50" s="54">
        <v>44</v>
      </c>
      <c r="B50" s="55" t="s">
        <v>46</v>
      </c>
      <c r="C50" s="53">
        <v>117</v>
      </c>
      <c r="D50" s="56">
        <v>191.2</v>
      </c>
      <c r="E50" s="63">
        <v>102</v>
      </c>
      <c r="F50" s="64">
        <v>141.6</v>
      </c>
      <c r="G50" s="53">
        <v>97</v>
      </c>
      <c r="H50" s="64">
        <f>VLOOKUP(B:B,'2021年已下达'!B:G,2,FALSE)</f>
        <v>152</v>
      </c>
      <c r="I50" s="53">
        <f t="shared" si="2"/>
        <v>122</v>
      </c>
      <c r="J50" s="56">
        <f t="shared" si="3"/>
        <v>50.80999999999999</v>
      </c>
      <c r="K50" s="14">
        <f t="shared" si="0"/>
        <v>20</v>
      </c>
      <c r="L50" s="56">
        <f t="shared" si="1"/>
        <v>39.19999999999999</v>
      </c>
      <c r="M50" s="14">
        <v>102</v>
      </c>
      <c r="N50" s="64">
        <v>11.61</v>
      </c>
      <c r="P50" s="68"/>
    </row>
    <row r="51" spans="1:16" ht="13.5">
      <c r="A51" s="54">
        <v>45</v>
      </c>
      <c r="B51" s="55" t="s">
        <v>47</v>
      </c>
      <c r="C51" s="53">
        <v>72</v>
      </c>
      <c r="D51" s="56">
        <v>111.2</v>
      </c>
      <c r="E51" s="63">
        <v>116</v>
      </c>
      <c r="F51" s="64">
        <v>146.48</v>
      </c>
      <c r="G51" s="53">
        <v>86</v>
      </c>
      <c r="H51" s="64">
        <f>VLOOKUP(B:B,'2021年已下达'!B:G,2,FALSE)</f>
        <v>148.8</v>
      </c>
      <c r="I51" s="53">
        <f t="shared" si="2"/>
        <v>102</v>
      </c>
      <c r="J51" s="56">
        <f t="shared" si="3"/>
        <v>-25.59000000000001</v>
      </c>
      <c r="K51" s="14">
        <f t="shared" si="0"/>
        <v>-14</v>
      </c>
      <c r="L51" s="56">
        <f t="shared" si="1"/>
        <v>-37.60000000000001</v>
      </c>
      <c r="M51" s="14">
        <v>116</v>
      </c>
      <c r="N51" s="64">
        <v>12.01</v>
      </c>
      <c r="P51" s="68"/>
    </row>
    <row r="52" spans="1:16" ht="13.5">
      <c r="A52" s="54">
        <v>46</v>
      </c>
      <c r="B52" s="55" t="s">
        <v>48</v>
      </c>
      <c r="C52" s="53">
        <v>104</v>
      </c>
      <c r="D52" s="56">
        <v>169.6</v>
      </c>
      <c r="E52" s="63">
        <v>108</v>
      </c>
      <c r="F52" s="64">
        <v>151.2</v>
      </c>
      <c r="G52" s="53">
        <v>96</v>
      </c>
      <c r="H52" s="64">
        <f>VLOOKUP(B:B,'2021年已下达'!B:G,2,FALSE)</f>
        <v>143.2</v>
      </c>
      <c r="I52" s="53">
        <f t="shared" si="2"/>
        <v>116</v>
      </c>
      <c r="J52" s="56">
        <f t="shared" si="3"/>
        <v>38.800000000000004</v>
      </c>
      <c r="K52" s="14">
        <f t="shared" si="0"/>
        <v>8</v>
      </c>
      <c r="L52" s="56">
        <f t="shared" si="1"/>
        <v>26.400000000000006</v>
      </c>
      <c r="M52" s="14">
        <v>108</v>
      </c>
      <c r="N52" s="64">
        <v>12.4</v>
      </c>
      <c r="P52" s="68"/>
    </row>
    <row r="53" spans="1:16" ht="13.5">
      <c r="A53" s="54">
        <v>47</v>
      </c>
      <c r="B53" s="55" t="s">
        <v>49</v>
      </c>
      <c r="C53" s="53">
        <v>67</v>
      </c>
      <c r="D53" s="56">
        <v>115.2</v>
      </c>
      <c r="E53" s="63">
        <v>70</v>
      </c>
      <c r="F53" s="64">
        <v>99.2</v>
      </c>
      <c r="G53" s="53">
        <v>86</v>
      </c>
      <c r="H53" s="64">
        <f>VLOOKUP(B:B,'2021年已下达'!B:G,2,FALSE)</f>
        <v>132.8</v>
      </c>
      <c r="I53" s="53">
        <f t="shared" si="2"/>
        <v>51</v>
      </c>
      <c r="J53" s="56">
        <f t="shared" si="3"/>
        <v>-9.460000000000008</v>
      </c>
      <c r="K53" s="14">
        <f t="shared" si="0"/>
        <v>-19</v>
      </c>
      <c r="L53" s="56">
        <f t="shared" si="1"/>
        <v>-17.60000000000001</v>
      </c>
      <c r="M53" s="14">
        <v>70</v>
      </c>
      <c r="N53" s="64">
        <v>8.14</v>
      </c>
      <c r="P53" s="68"/>
    </row>
    <row r="54" spans="1:16" ht="13.5">
      <c r="A54" s="54">
        <v>48</v>
      </c>
      <c r="B54" s="55" t="s">
        <v>51</v>
      </c>
      <c r="C54" s="53">
        <v>21</v>
      </c>
      <c r="D54" s="56">
        <v>35.2</v>
      </c>
      <c r="E54" s="63">
        <v>22</v>
      </c>
      <c r="F54" s="64">
        <v>31.2</v>
      </c>
      <c r="G54" s="53">
        <v>14</v>
      </c>
      <c r="H54" s="64">
        <f>VLOOKUP(B:B,'2021年已下达'!B:G,2,FALSE)</f>
        <v>22.4</v>
      </c>
      <c r="I54" s="53">
        <f t="shared" si="2"/>
        <v>29</v>
      </c>
      <c r="J54" s="56">
        <f t="shared" si="3"/>
        <v>15.360000000000005</v>
      </c>
      <c r="K54" s="14">
        <f t="shared" si="0"/>
        <v>7</v>
      </c>
      <c r="L54" s="56">
        <f t="shared" si="1"/>
        <v>12.800000000000004</v>
      </c>
      <c r="M54" s="14">
        <v>22</v>
      </c>
      <c r="N54" s="64">
        <v>2.56</v>
      </c>
      <c r="P54" s="68"/>
    </row>
    <row r="55" spans="1:16" s="41" customFormat="1" ht="13.5">
      <c r="A55" s="57"/>
      <c r="B55" s="58" t="s">
        <v>52</v>
      </c>
      <c r="C55" s="59">
        <f>SUM(C7:C54)</f>
        <v>4354</v>
      </c>
      <c r="D55" s="60">
        <f aca="true" t="shared" si="4" ref="D55:N55">SUM(D7:D54)</f>
        <v>6513.669999999998</v>
      </c>
      <c r="E55" s="65">
        <f t="shared" si="4"/>
        <v>4201</v>
      </c>
      <c r="F55" s="66">
        <f t="shared" si="4"/>
        <v>5258.8099999999995</v>
      </c>
      <c r="G55" s="59">
        <f t="shared" si="4"/>
        <v>4413</v>
      </c>
      <c r="H55" s="66">
        <f t="shared" si="4"/>
        <v>6082.999999999999</v>
      </c>
      <c r="I55" s="59">
        <f t="shared" si="4"/>
        <v>4142</v>
      </c>
      <c r="J55" s="60">
        <f t="shared" si="4"/>
        <v>861.9999999999997</v>
      </c>
      <c r="K55" s="65">
        <f t="shared" si="4"/>
        <v>-59</v>
      </c>
      <c r="L55" s="60">
        <f t="shared" si="4"/>
        <v>430.67000000000013</v>
      </c>
      <c r="M55" s="65">
        <f t="shared" si="4"/>
        <v>4201</v>
      </c>
      <c r="N55" s="66">
        <f t="shared" si="4"/>
        <v>431.3299999999999</v>
      </c>
      <c r="P55" s="68"/>
    </row>
  </sheetData>
  <sheetProtection/>
  <mergeCells count="11">
    <mergeCell ref="G4:H5"/>
    <mergeCell ref="A2:N2"/>
    <mergeCell ref="A1:N1"/>
    <mergeCell ref="I4:N4"/>
    <mergeCell ref="I5:J5"/>
    <mergeCell ref="K5:L5"/>
    <mergeCell ref="M5:N5"/>
    <mergeCell ref="A4:A6"/>
    <mergeCell ref="B4:B6"/>
    <mergeCell ref="C4:D5"/>
    <mergeCell ref="E4:F5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pane xSplit="2" ySplit="4" topLeftCell="C3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0" sqref="C50"/>
    </sheetView>
  </sheetViews>
  <sheetFormatPr defaultColWidth="8.75390625" defaultRowHeight="15.75" customHeight="1"/>
  <cols>
    <col min="1" max="1" width="4.75390625" style="26" bestFit="1" customWidth="1"/>
    <col min="2" max="2" width="28.375" style="27" bestFit="1" customWidth="1"/>
    <col min="3" max="3" width="11.75390625" style="28" bestFit="1" customWidth="1"/>
    <col min="4" max="4" width="9.125" style="28" bestFit="1" customWidth="1"/>
    <col min="5" max="5" width="7.75390625" style="28" bestFit="1" customWidth="1"/>
    <col min="6" max="6" width="10.875" style="28" bestFit="1" customWidth="1"/>
    <col min="7" max="7" width="10.375" style="28" bestFit="1" customWidth="1"/>
    <col min="8" max="8" width="8.75390625" style="29" bestFit="1" customWidth="1"/>
    <col min="9" max="16384" width="8.75390625" style="29" customWidth="1"/>
  </cols>
  <sheetData>
    <row r="1" spans="1:2" ht="15.75" customHeight="1">
      <c r="A1" s="149" t="s">
        <v>70</v>
      </c>
      <c r="B1" s="149"/>
    </row>
    <row r="2" spans="1:7" ht="15.75" customHeight="1">
      <c r="A2" s="150" t="s">
        <v>71</v>
      </c>
      <c r="B2" s="150"/>
      <c r="C2" s="150"/>
      <c r="D2" s="150"/>
      <c r="E2" s="150"/>
      <c r="F2" s="150"/>
      <c r="G2" s="150"/>
    </row>
    <row r="3" spans="1:7" ht="15.75" customHeight="1">
      <c r="A3" s="151" t="s">
        <v>53</v>
      </c>
      <c r="B3" s="151"/>
      <c r="C3" s="151"/>
      <c r="D3" s="151"/>
      <c r="E3" s="151"/>
      <c r="F3" s="151"/>
      <c r="G3" s="151"/>
    </row>
    <row r="4" spans="1:7" s="25" customFormat="1" ht="30.75" customHeight="1">
      <c r="A4" s="30" t="s">
        <v>0</v>
      </c>
      <c r="B4" s="31" t="s">
        <v>1</v>
      </c>
      <c r="C4" s="32" t="s">
        <v>72</v>
      </c>
      <c r="D4" s="32" t="s">
        <v>73</v>
      </c>
      <c r="E4" s="32" t="s">
        <v>74</v>
      </c>
      <c r="F4" s="32" t="s">
        <v>75</v>
      </c>
      <c r="G4" s="40" t="s">
        <v>52</v>
      </c>
    </row>
    <row r="5" spans="1:7" ht="15.75" customHeight="1">
      <c r="A5" s="33">
        <v>1</v>
      </c>
      <c r="B5" s="34" t="s">
        <v>3</v>
      </c>
      <c r="C5" s="35">
        <v>98.33</v>
      </c>
      <c r="D5" s="35">
        <v>0</v>
      </c>
      <c r="E5" s="35">
        <v>0</v>
      </c>
      <c r="F5" s="35">
        <v>6.35</v>
      </c>
      <c r="G5" s="35">
        <f>SUM(C5:F5)</f>
        <v>104.67999999999999</v>
      </c>
    </row>
    <row r="6" spans="1:7" ht="15.75" customHeight="1">
      <c r="A6" s="33">
        <v>2</v>
      </c>
      <c r="B6" s="34" t="s">
        <v>4</v>
      </c>
      <c r="C6" s="35">
        <v>191</v>
      </c>
      <c r="D6" s="35">
        <v>0</v>
      </c>
      <c r="E6" s="35">
        <v>0</v>
      </c>
      <c r="F6" s="35">
        <v>5.13</v>
      </c>
      <c r="G6" s="35">
        <f aca="true" t="shared" si="0" ref="G6:G54">SUM(C6:F6)</f>
        <v>196.13</v>
      </c>
    </row>
    <row r="7" spans="1:7" ht="15.75" customHeight="1">
      <c r="A7" s="33">
        <v>3</v>
      </c>
      <c r="B7" s="34" t="s">
        <v>5</v>
      </c>
      <c r="C7" s="35">
        <v>191.64</v>
      </c>
      <c r="D7" s="35">
        <v>0</v>
      </c>
      <c r="E7" s="35">
        <v>0</v>
      </c>
      <c r="F7" s="35">
        <v>6.9</v>
      </c>
      <c r="G7" s="35">
        <f t="shared" si="0"/>
        <v>198.54</v>
      </c>
    </row>
    <row r="8" spans="1:7" ht="15.75" customHeight="1">
      <c r="A8" s="33">
        <v>4</v>
      </c>
      <c r="B8" s="34" t="s">
        <v>6</v>
      </c>
      <c r="C8" s="35">
        <v>136.36</v>
      </c>
      <c r="D8" s="35">
        <v>0</v>
      </c>
      <c r="E8" s="35">
        <v>0</v>
      </c>
      <c r="F8" s="35">
        <v>6.04</v>
      </c>
      <c r="G8" s="35">
        <f t="shared" si="0"/>
        <v>142.4</v>
      </c>
    </row>
    <row r="9" spans="1:7" ht="15.75" customHeight="1">
      <c r="A9" s="33">
        <v>5</v>
      </c>
      <c r="B9" s="34" t="s">
        <v>7</v>
      </c>
      <c r="C9" s="35">
        <v>32.77</v>
      </c>
      <c r="D9" s="35">
        <v>0</v>
      </c>
      <c r="E9" s="35">
        <v>0</v>
      </c>
      <c r="F9" s="35">
        <v>1.81</v>
      </c>
      <c r="G9" s="35">
        <f t="shared" si="0"/>
        <v>34.580000000000005</v>
      </c>
    </row>
    <row r="10" spans="1:7" ht="15.75" customHeight="1">
      <c r="A10" s="33">
        <v>6</v>
      </c>
      <c r="B10" s="34" t="s">
        <v>8</v>
      </c>
      <c r="C10" s="35">
        <v>180.54</v>
      </c>
      <c r="D10" s="35">
        <v>0.2</v>
      </c>
      <c r="E10" s="35">
        <v>0</v>
      </c>
      <c r="F10" s="35">
        <v>4.67</v>
      </c>
      <c r="G10" s="35">
        <f t="shared" si="0"/>
        <v>185.40999999999997</v>
      </c>
    </row>
    <row r="11" spans="1:7" ht="15.75" customHeight="1">
      <c r="A11" s="33">
        <v>7</v>
      </c>
      <c r="B11" s="34" t="s">
        <v>9</v>
      </c>
      <c r="C11" s="35">
        <v>76.01</v>
      </c>
      <c r="D11" s="35">
        <v>0</v>
      </c>
      <c r="E11" s="35">
        <v>0</v>
      </c>
      <c r="F11" s="35">
        <v>2.22</v>
      </c>
      <c r="G11" s="35">
        <f t="shared" si="0"/>
        <v>78.23</v>
      </c>
    </row>
    <row r="12" spans="1:7" ht="15.75" customHeight="1">
      <c r="A12" s="33">
        <v>8</v>
      </c>
      <c r="B12" s="34" t="s">
        <v>10</v>
      </c>
      <c r="C12" s="35">
        <v>100.13</v>
      </c>
      <c r="D12" s="35">
        <v>0</v>
      </c>
      <c r="E12" s="35">
        <v>0</v>
      </c>
      <c r="F12" s="35">
        <v>3.67</v>
      </c>
      <c r="G12" s="35">
        <f t="shared" si="0"/>
        <v>103.8</v>
      </c>
    </row>
    <row r="13" spans="1:7" ht="15.75" customHeight="1">
      <c r="A13" s="33">
        <v>9</v>
      </c>
      <c r="B13" s="34" t="s">
        <v>11</v>
      </c>
      <c r="C13" s="35">
        <v>208.44</v>
      </c>
      <c r="D13" s="35">
        <v>6.75</v>
      </c>
      <c r="E13" s="35">
        <v>0</v>
      </c>
      <c r="F13" s="35">
        <v>6.35</v>
      </c>
      <c r="G13" s="35">
        <f t="shared" si="0"/>
        <v>221.54</v>
      </c>
    </row>
    <row r="14" spans="1:7" ht="15.75" customHeight="1">
      <c r="A14" s="33">
        <v>10</v>
      </c>
      <c r="B14" s="34" t="s">
        <v>12</v>
      </c>
      <c r="C14" s="35">
        <v>201.26</v>
      </c>
      <c r="D14" s="35">
        <v>0</v>
      </c>
      <c r="E14" s="35">
        <v>0</v>
      </c>
      <c r="F14" s="35">
        <v>4.11</v>
      </c>
      <c r="G14" s="35">
        <f t="shared" si="0"/>
        <v>205.37</v>
      </c>
    </row>
    <row r="15" spans="1:7" ht="15.75" customHeight="1">
      <c r="A15" s="33">
        <v>11</v>
      </c>
      <c r="B15" s="34" t="s">
        <v>13</v>
      </c>
      <c r="C15" s="35">
        <v>237.69</v>
      </c>
      <c r="D15" s="35">
        <v>0</v>
      </c>
      <c r="E15" s="35">
        <v>0</v>
      </c>
      <c r="F15" s="35">
        <v>5.65</v>
      </c>
      <c r="G15" s="35">
        <f t="shared" si="0"/>
        <v>243.34</v>
      </c>
    </row>
    <row r="16" spans="1:7" ht="15.75" customHeight="1">
      <c r="A16" s="33">
        <v>12</v>
      </c>
      <c r="B16" s="34" t="s">
        <v>14</v>
      </c>
      <c r="C16" s="35">
        <v>1.5</v>
      </c>
      <c r="D16" s="35">
        <v>0</v>
      </c>
      <c r="E16" s="35">
        <v>0</v>
      </c>
      <c r="F16" s="35">
        <v>0.09</v>
      </c>
      <c r="G16" s="35">
        <f t="shared" si="0"/>
        <v>1.59</v>
      </c>
    </row>
    <row r="17" spans="1:7" ht="15.75" customHeight="1">
      <c r="A17" s="33">
        <v>13</v>
      </c>
      <c r="B17" s="34" t="s">
        <v>16</v>
      </c>
      <c r="C17" s="35">
        <v>233.31</v>
      </c>
      <c r="D17" s="35">
        <v>6.05</v>
      </c>
      <c r="E17" s="35">
        <v>0</v>
      </c>
      <c r="F17" s="35">
        <v>4.67</v>
      </c>
      <c r="G17" s="35">
        <f t="shared" si="0"/>
        <v>244.03</v>
      </c>
    </row>
    <row r="18" spans="1:7" ht="15.75" customHeight="1">
      <c r="A18" s="33">
        <v>14</v>
      </c>
      <c r="B18" s="34" t="s">
        <v>17</v>
      </c>
      <c r="C18" s="35">
        <v>119.19</v>
      </c>
      <c r="D18" s="35">
        <v>5.75</v>
      </c>
      <c r="E18" s="35">
        <v>4.2</v>
      </c>
      <c r="F18" s="35">
        <v>3.71</v>
      </c>
      <c r="G18" s="35">
        <f t="shared" si="0"/>
        <v>132.85</v>
      </c>
    </row>
    <row r="19" spans="1:7" ht="15.75" customHeight="1">
      <c r="A19" s="33">
        <v>15</v>
      </c>
      <c r="B19" s="34" t="s">
        <v>18</v>
      </c>
      <c r="C19" s="35">
        <v>98.65</v>
      </c>
      <c r="D19" s="35">
        <v>0.8</v>
      </c>
      <c r="E19" s="35">
        <v>0</v>
      </c>
      <c r="F19" s="35">
        <v>1.83</v>
      </c>
      <c r="G19" s="35">
        <f t="shared" si="0"/>
        <v>101.28</v>
      </c>
    </row>
    <row r="20" spans="1:7" ht="15.75" customHeight="1">
      <c r="A20" s="33">
        <v>16</v>
      </c>
      <c r="B20" s="34" t="s">
        <v>19</v>
      </c>
      <c r="C20" s="35">
        <v>12.8</v>
      </c>
      <c r="D20" s="35">
        <v>1.6</v>
      </c>
      <c r="E20" s="35">
        <v>0</v>
      </c>
      <c r="F20" s="35">
        <v>0.08</v>
      </c>
      <c r="G20" s="35">
        <f t="shared" si="0"/>
        <v>14.48</v>
      </c>
    </row>
    <row r="21" spans="1:7" ht="15.75" customHeight="1">
      <c r="A21" s="33">
        <v>17</v>
      </c>
      <c r="B21" s="34" t="s">
        <v>20</v>
      </c>
      <c r="C21" s="35">
        <v>16.8</v>
      </c>
      <c r="D21" s="35">
        <v>0.8</v>
      </c>
      <c r="E21" s="35">
        <v>0</v>
      </c>
      <c r="F21" s="35">
        <v>0.34</v>
      </c>
      <c r="G21" s="35">
        <f t="shared" si="0"/>
        <v>17.94</v>
      </c>
    </row>
    <row r="22" spans="1:7" ht="15.75" customHeight="1">
      <c r="A22" s="33">
        <v>18</v>
      </c>
      <c r="B22" s="34" t="s">
        <v>21</v>
      </c>
      <c r="C22" s="35">
        <v>143.71</v>
      </c>
      <c r="D22" s="35">
        <v>0</v>
      </c>
      <c r="E22" s="35">
        <v>0</v>
      </c>
      <c r="F22" s="35">
        <v>4.53</v>
      </c>
      <c r="G22" s="35">
        <f t="shared" si="0"/>
        <v>148.24</v>
      </c>
    </row>
    <row r="23" spans="1:7" ht="15.75" customHeight="1">
      <c r="A23" s="33">
        <v>19</v>
      </c>
      <c r="B23" s="34" t="s">
        <v>22</v>
      </c>
      <c r="C23" s="35">
        <v>188.06</v>
      </c>
      <c r="D23" s="35">
        <v>7.25</v>
      </c>
      <c r="E23" s="35">
        <v>4.25</v>
      </c>
      <c r="F23" s="35">
        <v>4.88</v>
      </c>
      <c r="G23" s="35">
        <f t="shared" si="0"/>
        <v>204.44</v>
      </c>
    </row>
    <row r="24" spans="1:7" ht="15.75" customHeight="1">
      <c r="A24" s="33">
        <v>20</v>
      </c>
      <c r="B24" s="34" t="s">
        <v>23</v>
      </c>
      <c r="C24" s="35">
        <v>34.54</v>
      </c>
      <c r="D24" s="35">
        <v>0</v>
      </c>
      <c r="E24" s="35">
        <v>0</v>
      </c>
      <c r="F24" s="35">
        <v>3.23</v>
      </c>
      <c r="G24" s="35">
        <f t="shared" si="0"/>
        <v>37.769999999999996</v>
      </c>
    </row>
    <row r="25" spans="1:7" ht="15.75" customHeight="1">
      <c r="A25" s="33">
        <v>21</v>
      </c>
      <c r="B25" s="34" t="s">
        <v>24</v>
      </c>
      <c r="C25" s="35">
        <v>90.47</v>
      </c>
      <c r="D25" s="35">
        <v>4.5</v>
      </c>
      <c r="E25" s="35">
        <v>0</v>
      </c>
      <c r="F25" s="35">
        <v>2.74</v>
      </c>
      <c r="G25" s="35">
        <f t="shared" si="0"/>
        <v>97.71</v>
      </c>
    </row>
    <row r="26" spans="1:7" ht="15.75" customHeight="1">
      <c r="A26" s="33">
        <v>22</v>
      </c>
      <c r="B26" s="34" t="s">
        <v>32</v>
      </c>
      <c r="C26" s="35">
        <v>35.75</v>
      </c>
      <c r="D26" s="35">
        <v>0.5</v>
      </c>
      <c r="E26" s="35">
        <v>0</v>
      </c>
      <c r="F26" s="35">
        <v>1.24</v>
      </c>
      <c r="G26" s="35">
        <f t="shared" si="0"/>
        <v>37.49</v>
      </c>
    </row>
    <row r="27" spans="1:7" ht="15.75" customHeight="1">
      <c r="A27" s="33">
        <v>23</v>
      </c>
      <c r="B27" s="34" t="s">
        <v>33</v>
      </c>
      <c r="C27" s="35">
        <v>86.51</v>
      </c>
      <c r="D27" s="35">
        <v>0</v>
      </c>
      <c r="E27" s="35">
        <v>0</v>
      </c>
      <c r="F27" s="35">
        <v>1.91</v>
      </c>
      <c r="G27" s="35">
        <f t="shared" si="0"/>
        <v>88.42</v>
      </c>
    </row>
    <row r="28" spans="1:7" ht="15.75" customHeight="1">
      <c r="A28" s="33">
        <v>24</v>
      </c>
      <c r="B28" s="34" t="s">
        <v>35</v>
      </c>
      <c r="C28" s="35">
        <v>227.25</v>
      </c>
      <c r="D28" s="35">
        <v>3.75</v>
      </c>
      <c r="E28" s="35">
        <v>0</v>
      </c>
      <c r="F28" s="35">
        <v>3.9</v>
      </c>
      <c r="G28" s="35">
        <f t="shared" si="0"/>
        <v>234.9</v>
      </c>
    </row>
    <row r="29" spans="1:7" ht="15.75" customHeight="1">
      <c r="A29" s="33">
        <v>25</v>
      </c>
      <c r="B29" s="34" t="s">
        <v>36</v>
      </c>
      <c r="C29" s="35">
        <v>180.75</v>
      </c>
      <c r="D29" s="35">
        <v>6</v>
      </c>
      <c r="E29" s="35">
        <v>0</v>
      </c>
      <c r="F29" s="35">
        <v>1.53</v>
      </c>
      <c r="G29" s="35">
        <f t="shared" si="0"/>
        <v>188.28</v>
      </c>
    </row>
    <row r="30" spans="1:7" ht="15.75" customHeight="1">
      <c r="A30" s="33">
        <v>26</v>
      </c>
      <c r="B30" s="34" t="s">
        <v>38</v>
      </c>
      <c r="C30" s="35">
        <v>270.4</v>
      </c>
      <c r="D30" s="35">
        <v>3</v>
      </c>
      <c r="E30" s="35">
        <v>10.8</v>
      </c>
      <c r="F30" s="35">
        <v>4.04</v>
      </c>
      <c r="G30" s="35">
        <f t="shared" si="0"/>
        <v>288.24</v>
      </c>
    </row>
    <row r="31" spans="1:7" ht="15.75" customHeight="1">
      <c r="A31" s="33">
        <v>27</v>
      </c>
      <c r="B31" s="34" t="s">
        <v>39</v>
      </c>
      <c r="C31" s="35">
        <v>83.2</v>
      </c>
      <c r="D31" s="35">
        <v>0.8</v>
      </c>
      <c r="E31" s="35">
        <v>0</v>
      </c>
      <c r="F31" s="35">
        <v>1.9</v>
      </c>
      <c r="G31" s="35">
        <f t="shared" si="0"/>
        <v>85.9</v>
      </c>
    </row>
    <row r="32" spans="1:7" ht="15.75" customHeight="1">
      <c r="A32" s="33">
        <v>28</v>
      </c>
      <c r="B32" s="34" t="s">
        <v>41</v>
      </c>
      <c r="C32" s="35">
        <v>71.24</v>
      </c>
      <c r="D32" s="35">
        <v>2.5</v>
      </c>
      <c r="E32" s="35">
        <v>0</v>
      </c>
      <c r="F32" s="35">
        <v>1.59</v>
      </c>
      <c r="G32" s="35">
        <f t="shared" si="0"/>
        <v>75.33</v>
      </c>
    </row>
    <row r="33" spans="1:7" ht="15.75" customHeight="1">
      <c r="A33" s="33">
        <v>29</v>
      </c>
      <c r="B33" s="34" t="s">
        <v>26</v>
      </c>
      <c r="C33" s="35">
        <v>254.4</v>
      </c>
      <c r="D33" s="35">
        <v>4.8</v>
      </c>
      <c r="E33" s="35">
        <v>0</v>
      </c>
      <c r="F33" s="35">
        <v>3.02</v>
      </c>
      <c r="G33" s="35">
        <f t="shared" si="0"/>
        <v>262.21999999999997</v>
      </c>
    </row>
    <row r="34" spans="1:7" ht="15.75" customHeight="1">
      <c r="A34" s="33">
        <v>30</v>
      </c>
      <c r="B34" s="34" t="s">
        <v>27</v>
      </c>
      <c r="C34" s="35">
        <v>380.8</v>
      </c>
      <c r="D34" s="35">
        <v>4.8</v>
      </c>
      <c r="E34" s="35">
        <v>0</v>
      </c>
      <c r="F34" s="35">
        <v>5.91</v>
      </c>
      <c r="G34" s="35">
        <f t="shared" si="0"/>
        <v>391.51000000000005</v>
      </c>
    </row>
    <row r="35" spans="1:7" ht="15.75" customHeight="1">
      <c r="A35" s="33">
        <v>31</v>
      </c>
      <c r="B35" s="34" t="s">
        <v>28</v>
      </c>
      <c r="C35" s="35">
        <v>54.4</v>
      </c>
      <c r="D35" s="35">
        <v>0.8</v>
      </c>
      <c r="E35" s="35">
        <v>0</v>
      </c>
      <c r="F35" s="35">
        <v>0.47</v>
      </c>
      <c r="G35" s="35">
        <f t="shared" si="0"/>
        <v>55.669999999999995</v>
      </c>
    </row>
    <row r="36" spans="1:7" ht="15.75" customHeight="1">
      <c r="A36" s="33">
        <v>32</v>
      </c>
      <c r="B36" s="34" t="s">
        <v>29</v>
      </c>
      <c r="C36" s="35">
        <v>121.6</v>
      </c>
      <c r="D36" s="35">
        <v>3.2</v>
      </c>
      <c r="E36" s="35">
        <v>0</v>
      </c>
      <c r="F36" s="35">
        <v>1.93</v>
      </c>
      <c r="G36" s="35">
        <f t="shared" si="0"/>
        <v>126.73</v>
      </c>
    </row>
    <row r="37" spans="1:7" ht="15.75" customHeight="1">
      <c r="A37" s="33">
        <v>33</v>
      </c>
      <c r="B37" s="34" t="s">
        <v>30</v>
      </c>
      <c r="C37" s="35">
        <v>84</v>
      </c>
      <c r="D37" s="35">
        <v>0</v>
      </c>
      <c r="E37" s="35">
        <v>0</v>
      </c>
      <c r="F37" s="35">
        <v>1.25</v>
      </c>
      <c r="G37" s="35">
        <f t="shared" si="0"/>
        <v>85.25</v>
      </c>
    </row>
    <row r="38" spans="1:7" ht="15.75" customHeight="1">
      <c r="A38" s="33">
        <v>34</v>
      </c>
      <c r="B38" s="34" t="s">
        <v>31</v>
      </c>
      <c r="C38" s="35">
        <v>148</v>
      </c>
      <c r="D38" s="35">
        <v>1.6</v>
      </c>
      <c r="E38" s="35">
        <v>0</v>
      </c>
      <c r="F38" s="35">
        <v>2</v>
      </c>
      <c r="G38" s="35">
        <f t="shared" si="0"/>
        <v>151.6</v>
      </c>
    </row>
    <row r="39" spans="1:7" ht="15.75" customHeight="1">
      <c r="A39" s="33">
        <v>35</v>
      </c>
      <c r="B39" s="34" t="s">
        <v>42</v>
      </c>
      <c r="C39" s="35">
        <v>142.4</v>
      </c>
      <c r="D39" s="35">
        <v>9.6</v>
      </c>
      <c r="E39" s="35">
        <v>0</v>
      </c>
      <c r="F39" s="35">
        <v>1.48</v>
      </c>
      <c r="G39" s="35">
        <f t="shared" si="0"/>
        <v>153.48</v>
      </c>
    </row>
    <row r="40" spans="1:7" ht="15.75" customHeight="1">
      <c r="A40" s="33">
        <v>36</v>
      </c>
      <c r="B40" s="34" t="s">
        <v>43</v>
      </c>
      <c r="C40" s="35">
        <v>180.4</v>
      </c>
      <c r="D40" s="35">
        <v>3.2</v>
      </c>
      <c r="E40" s="35">
        <v>2.4</v>
      </c>
      <c r="F40" s="35">
        <v>1.54</v>
      </c>
      <c r="G40" s="35">
        <f t="shared" si="0"/>
        <v>187.54</v>
      </c>
    </row>
    <row r="41" spans="1:7" ht="15.75" customHeight="1">
      <c r="A41" s="33">
        <v>37</v>
      </c>
      <c r="B41" s="34" t="s">
        <v>44</v>
      </c>
      <c r="C41" s="35">
        <v>89.6</v>
      </c>
      <c r="D41" s="35">
        <v>6.4</v>
      </c>
      <c r="E41" s="35">
        <v>4.8</v>
      </c>
      <c r="F41" s="35">
        <v>1.79</v>
      </c>
      <c r="G41" s="35">
        <f t="shared" si="0"/>
        <v>102.59</v>
      </c>
    </row>
    <row r="42" spans="1:7" ht="15.75" customHeight="1">
      <c r="A42" s="33">
        <v>38</v>
      </c>
      <c r="B42" s="34" t="s">
        <v>45</v>
      </c>
      <c r="C42" s="35">
        <v>25.6</v>
      </c>
      <c r="D42" s="35">
        <v>0</v>
      </c>
      <c r="E42" s="35">
        <v>0</v>
      </c>
      <c r="F42" s="35">
        <v>0.39</v>
      </c>
      <c r="G42" s="35">
        <f t="shared" si="0"/>
        <v>25.990000000000002</v>
      </c>
    </row>
    <row r="43" spans="1:7" ht="15.75" customHeight="1">
      <c r="A43" s="33">
        <v>39</v>
      </c>
      <c r="B43" s="34" t="s">
        <v>46</v>
      </c>
      <c r="C43" s="35">
        <v>152</v>
      </c>
      <c r="D43" s="35">
        <v>0</v>
      </c>
      <c r="E43" s="35">
        <v>0</v>
      </c>
      <c r="F43" s="35">
        <v>1.81</v>
      </c>
      <c r="G43" s="35">
        <f t="shared" si="0"/>
        <v>153.81</v>
      </c>
    </row>
    <row r="44" spans="1:7" ht="15.75" customHeight="1">
      <c r="A44" s="33">
        <v>40</v>
      </c>
      <c r="B44" s="34" t="s">
        <v>47</v>
      </c>
      <c r="C44" s="35">
        <v>148.8</v>
      </c>
      <c r="D44" s="35">
        <v>11.2</v>
      </c>
      <c r="E44" s="35">
        <v>2.4</v>
      </c>
      <c r="F44" s="35">
        <v>1.66</v>
      </c>
      <c r="G44" s="35">
        <f t="shared" si="0"/>
        <v>164.06</v>
      </c>
    </row>
    <row r="45" spans="1:7" ht="15.75" customHeight="1">
      <c r="A45" s="33">
        <v>41</v>
      </c>
      <c r="B45" s="34" t="s">
        <v>48</v>
      </c>
      <c r="C45" s="35">
        <v>143.2</v>
      </c>
      <c r="D45" s="35">
        <v>7.2</v>
      </c>
      <c r="E45" s="35">
        <v>0</v>
      </c>
      <c r="F45" s="35">
        <v>4.11</v>
      </c>
      <c r="G45" s="35">
        <f t="shared" si="0"/>
        <v>154.51</v>
      </c>
    </row>
    <row r="46" spans="1:7" ht="15.75" customHeight="1">
      <c r="A46" s="33">
        <v>42</v>
      </c>
      <c r="B46" s="34" t="s">
        <v>49</v>
      </c>
      <c r="C46" s="35">
        <v>132.8</v>
      </c>
      <c r="D46" s="35">
        <v>2.4</v>
      </c>
      <c r="E46" s="35">
        <v>0</v>
      </c>
      <c r="F46" s="35">
        <v>0.97</v>
      </c>
      <c r="G46" s="35">
        <f t="shared" si="0"/>
        <v>136.17000000000002</v>
      </c>
    </row>
    <row r="47" spans="1:7" ht="15.75" customHeight="1">
      <c r="A47" s="33">
        <v>43</v>
      </c>
      <c r="B47" s="34" t="s">
        <v>50</v>
      </c>
      <c r="C47" s="35">
        <v>179.2</v>
      </c>
      <c r="D47" s="35">
        <v>0.8</v>
      </c>
      <c r="E47" s="35">
        <v>2.4</v>
      </c>
      <c r="F47" s="35">
        <v>2.15</v>
      </c>
      <c r="G47" s="35">
        <f t="shared" si="0"/>
        <v>184.55</v>
      </c>
    </row>
    <row r="48" spans="1:7" ht="15.75" customHeight="1">
      <c r="A48" s="33">
        <v>44</v>
      </c>
      <c r="B48" s="34" t="s">
        <v>51</v>
      </c>
      <c r="C48" s="35">
        <v>22.4</v>
      </c>
      <c r="D48" s="35">
        <v>0</v>
      </c>
      <c r="E48" s="35">
        <v>0</v>
      </c>
      <c r="F48" s="35">
        <v>0.81</v>
      </c>
      <c r="G48" s="35">
        <f t="shared" si="0"/>
        <v>23.209999999999997</v>
      </c>
    </row>
    <row r="49" spans="1:7" ht="15.75" customHeight="1">
      <c r="A49" s="33">
        <v>45</v>
      </c>
      <c r="B49" s="34" t="s">
        <v>15</v>
      </c>
      <c r="C49" s="35">
        <v>0.8</v>
      </c>
      <c r="D49" s="35">
        <v>0</v>
      </c>
      <c r="E49" s="35">
        <v>0</v>
      </c>
      <c r="F49" s="35">
        <v>0.1</v>
      </c>
      <c r="G49" s="35">
        <f t="shared" si="0"/>
        <v>0.9</v>
      </c>
    </row>
    <row r="50" spans="1:7" ht="15.75" customHeight="1">
      <c r="A50" s="33">
        <v>46</v>
      </c>
      <c r="B50" s="34" t="s">
        <v>37</v>
      </c>
      <c r="C50" s="35">
        <v>48.75</v>
      </c>
      <c r="D50" s="35">
        <v>1.5</v>
      </c>
      <c r="E50" s="35">
        <v>0</v>
      </c>
      <c r="F50" s="35">
        <v>0.28</v>
      </c>
      <c r="G50" s="35">
        <f t="shared" si="0"/>
        <v>50.53</v>
      </c>
    </row>
    <row r="51" spans="1:7" ht="15.75" customHeight="1">
      <c r="A51" s="33">
        <v>47</v>
      </c>
      <c r="B51" s="36" t="s">
        <v>34</v>
      </c>
      <c r="C51" s="35">
        <v>114.35</v>
      </c>
      <c r="D51" s="35">
        <v>8.25</v>
      </c>
      <c r="E51" s="35">
        <v>3.75</v>
      </c>
      <c r="F51" s="35">
        <v>1.15</v>
      </c>
      <c r="G51" s="35">
        <f t="shared" si="0"/>
        <v>127.5</v>
      </c>
    </row>
    <row r="52" spans="1:7" ht="15.75" customHeight="1">
      <c r="A52" s="33">
        <v>48</v>
      </c>
      <c r="B52" s="36" t="s">
        <v>40</v>
      </c>
      <c r="C52" s="35">
        <v>111.2</v>
      </c>
      <c r="D52" s="35">
        <v>0</v>
      </c>
      <c r="E52" s="35">
        <v>0</v>
      </c>
      <c r="F52" s="35">
        <v>1.93</v>
      </c>
      <c r="G52" s="35">
        <f t="shared" si="0"/>
        <v>113.13000000000001</v>
      </c>
    </row>
    <row r="53" spans="1:7" ht="15.75" customHeight="1">
      <c r="A53" s="33">
        <v>49</v>
      </c>
      <c r="B53" s="34" t="s">
        <v>25</v>
      </c>
      <c r="C53" s="35">
        <v>0</v>
      </c>
      <c r="D53" s="35">
        <v>0</v>
      </c>
      <c r="E53" s="35">
        <v>0</v>
      </c>
      <c r="F53" s="35">
        <v>0.14</v>
      </c>
      <c r="G53" s="35">
        <f t="shared" si="0"/>
        <v>0.14</v>
      </c>
    </row>
    <row r="54" spans="1:7" ht="15.75" customHeight="1">
      <c r="A54" s="33">
        <v>50</v>
      </c>
      <c r="B54" s="34" t="s">
        <v>76</v>
      </c>
      <c r="C54" s="35">
        <v>0</v>
      </c>
      <c r="D54" s="35">
        <v>0</v>
      </c>
      <c r="E54" s="35">
        <v>0</v>
      </c>
      <c r="F54" s="35">
        <v>0</v>
      </c>
      <c r="G54" s="35">
        <f t="shared" si="0"/>
        <v>0</v>
      </c>
    </row>
    <row r="55" spans="1:7" ht="15.75" customHeight="1">
      <c r="A55" s="37"/>
      <c r="B55" s="38" t="s">
        <v>52</v>
      </c>
      <c r="C55" s="35">
        <f>SUM(C5:C54)</f>
        <v>6083</v>
      </c>
      <c r="D55" s="35">
        <f>SUM(D5:D54)</f>
        <v>116</v>
      </c>
      <c r="E55" s="35">
        <f>SUM(E5:E54)</f>
        <v>35</v>
      </c>
      <c r="F55" s="35">
        <f>SUM(F5:F54)</f>
        <v>130.00000000000003</v>
      </c>
      <c r="G55" s="35">
        <f>SUM(G5:G54)</f>
        <v>6364.000000000001</v>
      </c>
    </row>
    <row r="57" ht="15.75" customHeight="1">
      <c r="B57" s="39"/>
    </row>
  </sheetData>
  <sheetProtection/>
  <mergeCells count="3">
    <mergeCell ref="A1:B1"/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110" zoomScaleNormal="11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N2"/>
    </sheetView>
  </sheetViews>
  <sheetFormatPr defaultColWidth="8.75390625" defaultRowHeight="14.25"/>
  <cols>
    <col min="1" max="1" width="4.75390625" style="10" bestFit="1" customWidth="1"/>
    <col min="2" max="2" width="28.375" style="12" bestFit="1" customWidth="1"/>
    <col min="3" max="3" width="5.75390625" style="10" bestFit="1" customWidth="1"/>
    <col min="4" max="4" width="10.375" style="10" customWidth="1"/>
    <col min="5" max="5" width="5.75390625" style="10" bestFit="1" customWidth="1"/>
    <col min="6" max="6" width="11.875" style="10" customWidth="1"/>
    <col min="7" max="7" width="5.75390625" style="10" bestFit="1" customWidth="1"/>
    <col min="8" max="8" width="8.125" style="10" customWidth="1"/>
    <col min="9" max="10" width="8.75390625" style="11" customWidth="1"/>
    <col min="11" max="11" width="7.75390625" style="10" customWidth="1"/>
    <col min="12" max="12" width="8.625" style="10" bestFit="1" customWidth="1"/>
    <col min="13" max="13" width="9.00390625" style="10" customWidth="1"/>
    <col min="14" max="14" width="7.25390625" style="10" customWidth="1"/>
    <col min="15" max="15" width="8.75390625" style="10" bestFit="1" customWidth="1"/>
    <col min="16" max="16384" width="8.75390625" style="10" customWidth="1"/>
  </cols>
  <sheetData>
    <row r="1" spans="1:14" ht="28.5" customHeight="1">
      <c r="A1" s="153" t="s">
        <v>100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28.5" customHeight="1">
      <c r="A2" s="152" t="s">
        <v>101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13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 t="s">
        <v>66</v>
      </c>
      <c r="M3" s="13"/>
      <c r="N3" s="13"/>
    </row>
    <row r="4" spans="1:14" ht="13.5">
      <c r="A4" s="154" t="s">
        <v>0</v>
      </c>
      <c r="B4" s="154" t="s">
        <v>1</v>
      </c>
      <c r="C4" s="146" t="s">
        <v>55</v>
      </c>
      <c r="D4" s="146"/>
      <c r="E4" s="146" t="s">
        <v>57</v>
      </c>
      <c r="F4" s="146"/>
      <c r="G4" s="116" t="s">
        <v>58</v>
      </c>
      <c r="H4" s="116"/>
      <c r="I4" s="116" t="s">
        <v>59</v>
      </c>
      <c r="J4" s="116"/>
      <c r="K4" s="116"/>
      <c r="L4" s="116"/>
      <c r="M4" s="116"/>
      <c r="N4" s="116"/>
    </row>
    <row r="5" spans="1:14" ht="13.5">
      <c r="A5" s="155"/>
      <c r="B5" s="155"/>
      <c r="C5" s="146"/>
      <c r="D5" s="146"/>
      <c r="E5" s="146"/>
      <c r="F5" s="146"/>
      <c r="G5" s="116"/>
      <c r="H5" s="116"/>
      <c r="I5" s="135" t="s">
        <v>77</v>
      </c>
      <c r="J5" s="135"/>
      <c r="K5" s="135" t="s">
        <v>78</v>
      </c>
      <c r="L5" s="135"/>
      <c r="M5" s="135" t="s">
        <v>79</v>
      </c>
      <c r="N5" s="135"/>
    </row>
    <row r="6" spans="1:14" ht="13.5">
      <c r="A6" s="156"/>
      <c r="B6" s="156"/>
      <c r="C6" s="15" t="s">
        <v>64</v>
      </c>
      <c r="D6" s="16" t="s">
        <v>2</v>
      </c>
      <c r="E6" s="15" t="s">
        <v>64</v>
      </c>
      <c r="F6" s="16" t="s">
        <v>2</v>
      </c>
      <c r="G6" s="15" t="s">
        <v>64</v>
      </c>
      <c r="H6" s="16" t="s">
        <v>2</v>
      </c>
      <c r="I6" s="14" t="s">
        <v>64</v>
      </c>
      <c r="J6" s="21" t="s">
        <v>2</v>
      </c>
      <c r="K6" s="14" t="s">
        <v>64</v>
      </c>
      <c r="L6" s="21" t="s">
        <v>2</v>
      </c>
      <c r="M6" s="14" t="s">
        <v>64</v>
      </c>
      <c r="N6" s="21" t="s">
        <v>2</v>
      </c>
    </row>
    <row r="7" spans="1:14" ht="13.5">
      <c r="A7" s="15">
        <v>1</v>
      </c>
      <c r="B7" s="17" t="s">
        <v>17</v>
      </c>
      <c r="C7" s="18">
        <v>1</v>
      </c>
      <c r="D7" s="19">
        <v>1.5</v>
      </c>
      <c r="E7" s="18">
        <v>1</v>
      </c>
      <c r="F7" s="19">
        <v>2.25</v>
      </c>
      <c r="G7" s="22">
        <v>2</v>
      </c>
      <c r="H7" s="19">
        <v>4.2</v>
      </c>
      <c r="I7" s="18">
        <f>K7+M7</f>
        <v>0</v>
      </c>
      <c r="J7" s="19">
        <f>L7+N7</f>
        <v>-2.22</v>
      </c>
      <c r="K7" s="23">
        <f>C7-G7</f>
        <v>-1</v>
      </c>
      <c r="L7" s="19">
        <f>D7-H7</f>
        <v>-2.7</v>
      </c>
      <c r="M7" s="18">
        <v>1</v>
      </c>
      <c r="N7" s="19">
        <v>0.48</v>
      </c>
    </row>
    <row r="8" spans="1:14" ht="13.5">
      <c r="A8" s="15">
        <v>2</v>
      </c>
      <c r="B8" s="17" t="s">
        <v>22</v>
      </c>
      <c r="C8" s="14"/>
      <c r="D8" s="20">
        <v>0</v>
      </c>
      <c r="E8" s="18">
        <v>1</v>
      </c>
      <c r="F8" s="19">
        <v>2</v>
      </c>
      <c r="G8" s="22">
        <v>2</v>
      </c>
      <c r="H8" s="19">
        <v>4.25</v>
      </c>
      <c r="I8" s="18">
        <f aca="true" t="shared" si="0" ref="I8:J27">K8+M8</f>
        <v>-1</v>
      </c>
      <c r="J8" s="19">
        <f t="shared" si="0"/>
        <v>-3.82</v>
      </c>
      <c r="K8" s="23">
        <f aca="true" t="shared" si="1" ref="K8:L27">C8-G8</f>
        <v>-2</v>
      </c>
      <c r="L8" s="19">
        <f>D8-H8</f>
        <v>-4.25</v>
      </c>
      <c r="M8" s="18">
        <v>1</v>
      </c>
      <c r="N8" s="19">
        <v>0.43</v>
      </c>
    </row>
    <row r="9" spans="1:14" ht="13.5">
      <c r="A9" s="15">
        <v>3</v>
      </c>
      <c r="B9" s="17" t="s">
        <v>38</v>
      </c>
      <c r="C9" s="18">
        <v>2</v>
      </c>
      <c r="D9" s="19">
        <v>4.5</v>
      </c>
      <c r="E9" s="18"/>
      <c r="F9" s="19">
        <v>0</v>
      </c>
      <c r="G9" s="22">
        <v>5</v>
      </c>
      <c r="H9" s="19">
        <v>10.8</v>
      </c>
      <c r="I9" s="18">
        <f t="shared" si="0"/>
        <v>-3</v>
      </c>
      <c r="J9" s="19">
        <f t="shared" si="0"/>
        <v>-6.300000000000001</v>
      </c>
      <c r="K9" s="23">
        <f t="shared" si="1"/>
        <v>-3</v>
      </c>
      <c r="L9" s="19">
        <f>D9-H9</f>
        <v>-6.300000000000001</v>
      </c>
      <c r="M9" s="18"/>
      <c r="N9" s="19">
        <v>0</v>
      </c>
    </row>
    <row r="10" spans="1:14" ht="13.5">
      <c r="A10" s="15">
        <v>4</v>
      </c>
      <c r="B10" s="17" t="s">
        <v>43</v>
      </c>
      <c r="C10" s="18">
        <v>2</v>
      </c>
      <c r="D10" s="19">
        <v>4.8</v>
      </c>
      <c r="E10" s="18"/>
      <c r="F10" s="19">
        <v>0</v>
      </c>
      <c r="G10" s="22">
        <v>1</v>
      </c>
      <c r="H10" s="19">
        <v>2.4</v>
      </c>
      <c r="I10" s="18">
        <f t="shared" si="0"/>
        <v>1</v>
      </c>
      <c r="J10" s="19">
        <f t="shared" si="0"/>
        <v>2.4</v>
      </c>
      <c r="K10" s="23">
        <f t="shared" si="1"/>
        <v>1</v>
      </c>
      <c r="L10" s="19">
        <f t="shared" si="1"/>
        <v>2.4</v>
      </c>
      <c r="M10" s="18"/>
      <c r="N10" s="19">
        <v>0</v>
      </c>
    </row>
    <row r="11" spans="1:14" ht="13.5">
      <c r="A11" s="15">
        <v>5</v>
      </c>
      <c r="B11" s="17" t="s">
        <v>44</v>
      </c>
      <c r="C11" s="18">
        <v>1</v>
      </c>
      <c r="D11" s="19">
        <v>2.4</v>
      </c>
      <c r="E11" s="18">
        <v>2</v>
      </c>
      <c r="F11" s="19">
        <v>4.8</v>
      </c>
      <c r="G11" s="22">
        <v>2</v>
      </c>
      <c r="H11" s="19">
        <v>4.8</v>
      </c>
      <c r="I11" s="18">
        <f t="shared" si="0"/>
        <v>1</v>
      </c>
      <c r="J11" s="19">
        <f t="shared" si="0"/>
        <v>-1.3699999999999999</v>
      </c>
      <c r="K11" s="23">
        <f t="shared" si="1"/>
        <v>-1</v>
      </c>
      <c r="L11" s="19">
        <f>D11-H11</f>
        <v>-2.4</v>
      </c>
      <c r="M11" s="18">
        <v>2</v>
      </c>
      <c r="N11" s="19">
        <v>1.03</v>
      </c>
    </row>
    <row r="12" spans="1:14" ht="13.5">
      <c r="A12" s="15">
        <v>6</v>
      </c>
      <c r="B12" s="17" t="s">
        <v>47</v>
      </c>
      <c r="C12" s="18">
        <v>1</v>
      </c>
      <c r="D12" s="19">
        <v>2.4</v>
      </c>
      <c r="E12" s="18"/>
      <c r="F12" s="19">
        <v>0</v>
      </c>
      <c r="G12" s="22">
        <v>1</v>
      </c>
      <c r="H12" s="19">
        <v>2.4</v>
      </c>
      <c r="I12" s="18">
        <f t="shared" si="0"/>
        <v>0</v>
      </c>
      <c r="J12" s="19">
        <f t="shared" si="0"/>
        <v>0</v>
      </c>
      <c r="K12" s="23">
        <f t="shared" si="1"/>
        <v>0</v>
      </c>
      <c r="L12" s="19">
        <f t="shared" si="1"/>
        <v>0</v>
      </c>
      <c r="M12" s="18"/>
      <c r="N12" s="19">
        <v>0</v>
      </c>
    </row>
    <row r="13" spans="1:14" ht="13.5">
      <c r="A13" s="15">
        <v>7</v>
      </c>
      <c r="B13" s="17" t="s">
        <v>50</v>
      </c>
      <c r="C13" s="18">
        <v>3</v>
      </c>
      <c r="D13" s="19">
        <v>6.4</v>
      </c>
      <c r="E13" s="18"/>
      <c r="F13" s="19">
        <v>0</v>
      </c>
      <c r="G13" s="22">
        <v>1</v>
      </c>
      <c r="H13" s="19">
        <v>2.4</v>
      </c>
      <c r="I13" s="18">
        <f t="shared" si="0"/>
        <v>2</v>
      </c>
      <c r="J13" s="19">
        <f t="shared" si="0"/>
        <v>4</v>
      </c>
      <c r="K13" s="23">
        <f t="shared" si="1"/>
        <v>2</v>
      </c>
      <c r="L13" s="19">
        <f t="shared" si="1"/>
        <v>4</v>
      </c>
      <c r="M13" s="18"/>
      <c r="N13" s="19">
        <v>0</v>
      </c>
    </row>
    <row r="14" spans="1:14" ht="13.5">
      <c r="A14" s="15">
        <v>8</v>
      </c>
      <c r="B14" s="17" t="s">
        <v>34</v>
      </c>
      <c r="C14" s="18">
        <v>1</v>
      </c>
      <c r="D14" s="19">
        <v>2.25</v>
      </c>
      <c r="E14" s="18"/>
      <c r="F14" s="19">
        <v>0</v>
      </c>
      <c r="G14" s="22">
        <v>2</v>
      </c>
      <c r="H14" s="19">
        <v>3.75</v>
      </c>
      <c r="I14" s="18">
        <f t="shared" si="0"/>
        <v>-1</v>
      </c>
      <c r="J14" s="19">
        <f t="shared" si="0"/>
        <v>-1.5</v>
      </c>
      <c r="K14" s="23">
        <f t="shared" si="1"/>
        <v>-1</v>
      </c>
      <c r="L14" s="19">
        <f t="shared" si="1"/>
        <v>-1.5</v>
      </c>
      <c r="M14" s="18"/>
      <c r="N14" s="19">
        <v>0</v>
      </c>
    </row>
    <row r="15" spans="1:14" ht="13.5">
      <c r="A15" s="15">
        <v>9</v>
      </c>
      <c r="B15" s="17" t="s">
        <v>5</v>
      </c>
      <c r="C15" s="18">
        <v>4</v>
      </c>
      <c r="D15" s="19">
        <v>9.2</v>
      </c>
      <c r="E15" s="18">
        <v>5</v>
      </c>
      <c r="F15" s="19">
        <v>12.16</v>
      </c>
      <c r="G15" s="14"/>
      <c r="H15" s="19">
        <v>0</v>
      </c>
      <c r="I15" s="18">
        <f t="shared" si="0"/>
        <v>9</v>
      </c>
      <c r="J15" s="19">
        <f t="shared" si="0"/>
        <v>11.809999999999999</v>
      </c>
      <c r="K15" s="23">
        <f t="shared" si="1"/>
        <v>4</v>
      </c>
      <c r="L15" s="19">
        <f t="shared" si="1"/>
        <v>9.2</v>
      </c>
      <c r="M15" s="18">
        <v>5</v>
      </c>
      <c r="N15" s="19">
        <v>2.61</v>
      </c>
    </row>
    <row r="16" spans="1:14" ht="13.5">
      <c r="A16" s="15">
        <v>10</v>
      </c>
      <c r="B16" s="17" t="s">
        <v>11</v>
      </c>
      <c r="C16" s="18">
        <v>1</v>
      </c>
      <c r="D16" s="19">
        <v>3.2</v>
      </c>
      <c r="E16" s="18">
        <v>1</v>
      </c>
      <c r="F16" s="19">
        <v>3.2</v>
      </c>
      <c r="G16" s="14"/>
      <c r="H16" s="19">
        <v>0</v>
      </c>
      <c r="I16" s="18">
        <f t="shared" si="0"/>
        <v>2</v>
      </c>
      <c r="J16" s="19">
        <f t="shared" si="0"/>
        <v>3.89</v>
      </c>
      <c r="K16" s="23">
        <f t="shared" si="1"/>
        <v>1</v>
      </c>
      <c r="L16" s="19">
        <f t="shared" si="1"/>
        <v>3.2</v>
      </c>
      <c r="M16" s="18">
        <v>1</v>
      </c>
      <c r="N16" s="19">
        <v>0.69</v>
      </c>
    </row>
    <row r="17" spans="1:14" ht="13.5">
      <c r="A17" s="15">
        <v>11</v>
      </c>
      <c r="B17" s="17" t="s">
        <v>18</v>
      </c>
      <c r="C17" s="18">
        <v>1</v>
      </c>
      <c r="D17" s="19">
        <v>2</v>
      </c>
      <c r="E17" s="18"/>
      <c r="F17" s="19">
        <v>0</v>
      </c>
      <c r="G17" s="14"/>
      <c r="H17" s="19">
        <v>0</v>
      </c>
      <c r="I17" s="18">
        <f t="shared" si="0"/>
        <v>1</v>
      </c>
      <c r="J17" s="19">
        <f t="shared" si="0"/>
        <v>2</v>
      </c>
      <c r="K17" s="23">
        <f t="shared" si="1"/>
        <v>1</v>
      </c>
      <c r="L17" s="19">
        <f>D17-H17</f>
        <v>2</v>
      </c>
      <c r="M17" s="18"/>
      <c r="N17" s="19">
        <v>0</v>
      </c>
    </row>
    <row r="18" spans="1:14" ht="13.5">
      <c r="A18" s="15">
        <v>12</v>
      </c>
      <c r="B18" s="17" t="s">
        <v>19</v>
      </c>
      <c r="C18" s="18">
        <v>1</v>
      </c>
      <c r="D18" s="19">
        <v>3.2</v>
      </c>
      <c r="E18" s="18"/>
      <c r="F18" s="19">
        <v>0</v>
      </c>
      <c r="G18" s="14"/>
      <c r="H18" s="19">
        <v>0</v>
      </c>
      <c r="I18" s="18">
        <f t="shared" si="0"/>
        <v>1</v>
      </c>
      <c r="J18" s="19">
        <f t="shared" si="0"/>
        <v>3.2</v>
      </c>
      <c r="K18" s="23">
        <f t="shared" si="1"/>
        <v>1</v>
      </c>
      <c r="L18" s="19">
        <f t="shared" si="1"/>
        <v>3.2</v>
      </c>
      <c r="M18" s="18"/>
      <c r="N18" s="19">
        <v>0</v>
      </c>
    </row>
    <row r="19" spans="1:14" ht="13.5">
      <c r="A19" s="15">
        <v>13</v>
      </c>
      <c r="B19" s="17" t="s">
        <v>26</v>
      </c>
      <c r="C19" s="18">
        <v>1</v>
      </c>
      <c r="D19" s="19">
        <v>3.2</v>
      </c>
      <c r="E19" s="18">
        <v>1</v>
      </c>
      <c r="F19" s="19">
        <v>3.2</v>
      </c>
      <c r="G19" s="14"/>
      <c r="H19" s="19">
        <v>0</v>
      </c>
      <c r="I19" s="18">
        <f t="shared" si="0"/>
        <v>2</v>
      </c>
      <c r="J19" s="19">
        <f t="shared" si="0"/>
        <v>3.89</v>
      </c>
      <c r="K19" s="23">
        <f t="shared" si="1"/>
        <v>1</v>
      </c>
      <c r="L19" s="19">
        <f t="shared" si="1"/>
        <v>3.2</v>
      </c>
      <c r="M19" s="18">
        <v>1</v>
      </c>
      <c r="N19" s="19">
        <v>0.69</v>
      </c>
    </row>
    <row r="20" spans="1:14" ht="13.5">
      <c r="A20" s="15">
        <v>14</v>
      </c>
      <c r="B20" s="17" t="s">
        <v>13</v>
      </c>
      <c r="C20" s="14"/>
      <c r="D20" s="21">
        <v>0</v>
      </c>
      <c r="E20" s="18">
        <v>1</v>
      </c>
      <c r="F20" s="19">
        <v>1</v>
      </c>
      <c r="G20" s="14"/>
      <c r="H20" s="19">
        <v>0</v>
      </c>
      <c r="I20" s="18">
        <f t="shared" si="0"/>
        <v>1</v>
      </c>
      <c r="J20" s="19">
        <f t="shared" si="0"/>
        <v>0.21</v>
      </c>
      <c r="K20" s="23">
        <f t="shared" si="1"/>
        <v>0</v>
      </c>
      <c r="L20" s="19">
        <f t="shared" si="1"/>
        <v>0</v>
      </c>
      <c r="M20" s="18">
        <v>1</v>
      </c>
      <c r="N20" s="19">
        <v>0.21</v>
      </c>
    </row>
    <row r="21" spans="1:14" ht="13.5">
      <c r="A21" s="15">
        <v>15</v>
      </c>
      <c r="B21" s="17" t="s">
        <v>16</v>
      </c>
      <c r="C21" s="14"/>
      <c r="D21" s="21">
        <v>0</v>
      </c>
      <c r="E21" s="18">
        <v>2</v>
      </c>
      <c r="F21" s="19">
        <v>4</v>
      </c>
      <c r="G21" s="14"/>
      <c r="H21" s="19">
        <v>0</v>
      </c>
      <c r="I21" s="18">
        <f t="shared" si="0"/>
        <v>2</v>
      </c>
      <c r="J21" s="19">
        <f t="shared" si="0"/>
        <v>0.86</v>
      </c>
      <c r="K21" s="23">
        <f t="shared" si="1"/>
        <v>0</v>
      </c>
      <c r="L21" s="19">
        <f t="shared" si="1"/>
        <v>0</v>
      </c>
      <c r="M21" s="18">
        <v>2</v>
      </c>
      <c r="N21" s="19">
        <v>0.86</v>
      </c>
    </row>
    <row r="22" spans="1:14" ht="13.5">
      <c r="A22" s="15">
        <v>16</v>
      </c>
      <c r="B22" s="17" t="s">
        <v>21</v>
      </c>
      <c r="C22" s="14"/>
      <c r="D22" s="21">
        <v>0</v>
      </c>
      <c r="E22" s="18">
        <v>1</v>
      </c>
      <c r="F22" s="19">
        <v>2</v>
      </c>
      <c r="G22" s="14"/>
      <c r="H22" s="19">
        <v>0</v>
      </c>
      <c r="I22" s="18">
        <f t="shared" si="0"/>
        <v>1</v>
      </c>
      <c r="J22" s="19">
        <f t="shared" si="0"/>
        <v>0.43</v>
      </c>
      <c r="K22" s="23">
        <f t="shared" si="1"/>
        <v>0</v>
      </c>
      <c r="L22" s="19">
        <f t="shared" si="1"/>
        <v>0</v>
      </c>
      <c r="M22" s="18">
        <v>1</v>
      </c>
      <c r="N22" s="19">
        <v>0.43</v>
      </c>
    </row>
    <row r="23" spans="1:14" ht="13.5">
      <c r="A23" s="15">
        <v>17</v>
      </c>
      <c r="B23" s="17" t="s">
        <v>24</v>
      </c>
      <c r="C23" s="14"/>
      <c r="D23" s="21">
        <v>0</v>
      </c>
      <c r="E23" s="18">
        <v>1</v>
      </c>
      <c r="F23" s="19">
        <v>2</v>
      </c>
      <c r="G23" s="14"/>
      <c r="H23" s="19">
        <v>0</v>
      </c>
      <c r="I23" s="18">
        <f t="shared" si="0"/>
        <v>1</v>
      </c>
      <c r="J23" s="19">
        <f t="shared" si="0"/>
        <v>0.43</v>
      </c>
      <c r="K23" s="23">
        <f t="shared" si="1"/>
        <v>0</v>
      </c>
      <c r="L23" s="19">
        <f t="shared" si="1"/>
        <v>0</v>
      </c>
      <c r="M23" s="18">
        <v>1</v>
      </c>
      <c r="N23" s="19">
        <v>0.43</v>
      </c>
    </row>
    <row r="24" spans="1:14" ht="13.5">
      <c r="A24" s="15">
        <v>18</v>
      </c>
      <c r="B24" s="17" t="s">
        <v>33</v>
      </c>
      <c r="C24" s="14"/>
      <c r="D24" s="21">
        <v>0</v>
      </c>
      <c r="E24" s="18">
        <v>2</v>
      </c>
      <c r="F24" s="19">
        <v>3</v>
      </c>
      <c r="G24" s="14"/>
      <c r="H24" s="19">
        <v>0</v>
      </c>
      <c r="I24" s="18">
        <f t="shared" si="0"/>
        <v>2</v>
      </c>
      <c r="J24" s="19">
        <f t="shared" si="0"/>
        <v>0.64</v>
      </c>
      <c r="K24" s="23">
        <f t="shared" si="1"/>
        <v>0</v>
      </c>
      <c r="L24" s="19">
        <f t="shared" si="1"/>
        <v>0</v>
      </c>
      <c r="M24" s="18">
        <v>2</v>
      </c>
      <c r="N24" s="19">
        <v>0.64</v>
      </c>
    </row>
    <row r="25" spans="1:14" ht="13.5">
      <c r="A25" s="15">
        <v>19</v>
      </c>
      <c r="B25" s="17" t="s">
        <v>36</v>
      </c>
      <c r="C25" s="14"/>
      <c r="D25" s="21">
        <v>0</v>
      </c>
      <c r="E25" s="18">
        <v>2</v>
      </c>
      <c r="F25" s="19">
        <v>4.5</v>
      </c>
      <c r="G25" s="14"/>
      <c r="H25" s="19">
        <v>0</v>
      </c>
      <c r="I25" s="18">
        <f t="shared" si="0"/>
        <v>2</v>
      </c>
      <c r="J25" s="19">
        <f t="shared" si="0"/>
        <v>0.97</v>
      </c>
      <c r="K25" s="23">
        <f t="shared" si="1"/>
        <v>0</v>
      </c>
      <c r="L25" s="19">
        <f t="shared" si="1"/>
        <v>0</v>
      </c>
      <c r="M25" s="18">
        <v>2</v>
      </c>
      <c r="N25" s="19">
        <v>0.97</v>
      </c>
    </row>
    <row r="26" spans="1:14" ht="13.5">
      <c r="A26" s="15">
        <v>20</v>
      </c>
      <c r="B26" s="17" t="s">
        <v>40</v>
      </c>
      <c r="C26" s="14"/>
      <c r="D26" s="21">
        <v>0</v>
      </c>
      <c r="E26" s="18">
        <v>1</v>
      </c>
      <c r="F26" s="19">
        <v>2.25</v>
      </c>
      <c r="G26" s="14"/>
      <c r="H26" s="19">
        <v>0</v>
      </c>
      <c r="I26" s="18">
        <f t="shared" si="0"/>
        <v>1</v>
      </c>
      <c r="J26" s="19">
        <f t="shared" si="0"/>
        <v>0.48</v>
      </c>
      <c r="K26" s="23">
        <f t="shared" si="1"/>
        <v>0</v>
      </c>
      <c r="L26" s="19">
        <f t="shared" si="1"/>
        <v>0</v>
      </c>
      <c r="M26" s="18">
        <v>1</v>
      </c>
      <c r="N26" s="19">
        <v>0.48</v>
      </c>
    </row>
    <row r="27" spans="1:14" s="11" customFormat="1" ht="13.5">
      <c r="A27" s="14"/>
      <c r="B27" s="15" t="s">
        <v>52</v>
      </c>
      <c r="C27" s="14">
        <f aca="true" t="shared" si="2" ref="C27:H27">SUM(C7:C26)</f>
        <v>19</v>
      </c>
      <c r="D27" s="21">
        <f t="shared" si="2"/>
        <v>45.05000000000001</v>
      </c>
      <c r="E27" s="14">
        <f t="shared" si="2"/>
        <v>21</v>
      </c>
      <c r="F27" s="21">
        <f t="shared" si="2"/>
        <v>46.36</v>
      </c>
      <c r="G27" s="14">
        <f t="shared" si="2"/>
        <v>16</v>
      </c>
      <c r="H27" s="21">
        <f t="shared" si="2"/>
        <v>35</v>
      </c>
      <c r="I27" s="18">
        <f t="shared" si="0"/>
        <v>24</v>
      </c>
      <c r="J27" s="19">
        <f t="shared" si="0"/>
        <v>19.99885600000001</v>
      </c>
      <c r="K27" s="23">
        <f t="shared" si="1"/>
        <v>3</v>
      </c>
      <c r="L27" s="19">
        <f t="shared" si="1"/>
        <v>10.050000000000011</v>
      </c>
      <c r="M27" s="24">
        <f>SUM(M7:M26)</f>
        <v>21</v>
      </c>
      <c r="N27" s="19">
        <f>F27*0.2146</f>
        <v>9.948856000000001</v>
      </c>
    </row>
  </sheetData>
  <sheetProtection/>
  <mergeCells count="11">
    <mergeCell ref="G4:H5"/>
    <mergeCell ref="A2:N2"/>
    <mergeCell ref="A1:N1"/>
    <mergeCell ref="I4:N4"/>
    <mergeCell ref="I5:J5"/>
    <mergeCell ref="K5:L5"/>
    <mergeCell ref="M5:N5"/>
    <mergeCell ref="A4:A6"/>
    <mergeCell ref="B4:B6"/>
    <mergeCell ref="C4:D5"/>
    <mergeCell ref="E4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2"/>
  <sheetViews>
    <sheetView zoomScaleSheetLayoutView="100" zoomScalePageLayoutView="0" workbookViewId="0" topLeftCell="A1">
      <selection activeCell="A1" sqref="A1:U1"/>
    </sheetView>
  </sheetViews>
  <sheetFormatPr defaultColWidth="9.00390625" defaultRowHeight="14.25"/>
  <cols>
    <col min="1" max="1" width="5.625" style="0" customWidth="1"/>
    <col min="2" max="2" width="18.25390625" style="0" customWidth="1"/>
    <col min="3" max="3" width="9.25390625" style="0" customWidth="1"/>
    <col min="5" max="5" width="8.00390625" style="0" customWidth="1"/>
    <col min="6" max="6" width="6.75390625" style="0" customWidth="1"/>
    <col min="7" max="7" width="8.50390625" style="0" customWidth="1"/>
    <col min="19" max="19" width="8.625" style="0" customWidth="1"/>
    <col min="20" max="20" width="7.75390625" style="0" customWidth="1"/>
    <col min="21" max="21" width="7.50390625" style="0" customWidth="1"/>
  </cols>
  <sheetData>
    <row r="1" spans="1:21" ht="31.5" customHeight="1">
      <c r="A1" s="166" t="s">
        <v>106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</row>
    <row r="2" spans="1:21" ht="14.25">
      <c r="A2" s="123" t="s">
        <v>0</v>
      </c>
      <c r="B2" s="160" t="s">
        <v>80</v>
      </c>
      <c r="C2" s="160" t="s">
        <v>81</v>
      </c>
      <c r="D2" s="160"/>
      <c r="E2" s="160"/>
      <c r="F2" s="160"/>
      <c r="G2" s="160"/>
      <c r="H2" s="162" t="s">
        <v>82</v>
      </c>
      <c r="I2" s="162"/>
      <c r="J2" s="162"/>
      <c r="K2" s="162"/>
      <c r="L2" s="162"/>
      <c r="M2" s="162"/>
      <c r="N2" s="162"/>
      <c r="O2" s="160" t="s">
        <v>83</v>
      </c>
      <c r="P2" s="160"/>
      <c r="Q2" s="160"/>
      <c r="R2" s="160"/>
      <c r="S2" s="160"/>
      <c r="T2" s="160"/>
      <c r="U2" s="160"/>
    </row>
    <row r="3" spans="1:21" ht="14.25">
      <c r="A3" s="124"/>
      <c r="B3" s="160"/>
      <c r="C3" s="157" t="s">
        <v>84</v>
      </c>
      <c r="D3" s="157" t="s">
        <v>85</v>
      </c>
      <c r="E3" s="157"/>
      <c r="F3" s="157"/>
      <c r="G3" s="157"/>
      <c r="H3" s="157" t="s">
        <v>86</v>
      </c>
      <c r="I3" s="157" t="s">
        <v>86</v>
      </c>
      <c r="J3" s="157" t="s">
        <v>87</v>
      </c>
      <c r="K3" s="157" t="s">
        <v>85</v>
      </c>
      <c r="L3" s="157"/>
      <c r="M3" s="157"/>
      <c r="N3" s="157"/>
      <c r="O3" s="157" t="s">
        <v>88</v>
      </c>
      <c r="P3" s="157" t="s">
        <v>89</v>
      </c>
      <c r="Q3" s="157" t="s">
        <v>90</v>
      </c>
      <c r="R3" s="9"/>
      <c r="S3" s="157" t="s">
        <v>85</v>
      </c>
      <c r="T3" s="157"/>
      <c r="U3" s="157"/>
    </row>
    <row r="4" spans="1:21" ht="33.75">
      <c r="A4" s="125"/>
      <c r="B4" s="160"/>
      <c r="C4" s="157"/>
      <c r="D4" s="1" t="s">
        <v>91</v>
      </c>
      <c r="E4" s="1" t="s">
        <v>92</v>
      </c>
      <c r="F4" s="1" t="s">
        <v>93</v>
      </c>
      <c r="G4" s="1" t="s">
        <v>94</v>
      </c>
      <c r="H4" s="157"/>
      <c r="I4" s="157"/>
      <c r="J4" s="157"/>
      <c r="K4" s="1" t="s">
        <v>91</v>
      </c>
      <c r="L4" s="1" t="s">
        <v>92</v>
      </c>
      <c r="M4" s="1" t="s">
        <v>93</v>
      </c>
      <c r="N4" s="1" t="s">
        <v>94</v>
      </c>
      <c r="O4" s="157"/>
      <c r="P4" s="157"/>
      <c r="Q4" s="157"/>
      <c r="R4" s="1" t="s">
        <v>91</v>
      </c>
      <c r="S4" s="1" t="s">
        <v>92</v>
      </c>
      <c r="T4" s="1" t="s">
        <v>93</v>
      </c>
      <c r="U4" s="1" t="s">
        <v>94</v>
      </c>
    </row>
    <row r="5" spans="1:21" ht="14.25">
      <c r="A5" s="2">
        <v>1</v>
      </c>
      <c r="B5" s="3" t="s">
        <v>3</v>
      </c>
      <c r="C5" s="2">
        <v>168</v>
      </c>
      <c r="D5" s="2">
        <f>E5+F5+G5</f>
        <v>27.3</v>
      </c>
      <c r="E5" s="5">
        <v>2.02</v>
      </c>
      <c r="F5" s="5"/>
      <c r="G5" s="5">
        <v>25.28</v>
      </c>
      <c r="H5" s="2">
        <v>168</v>
      </c>
      <c r="I5" s="2">
        <v>245</v>
      </c>
      <c r="J5" s="2">
        <f aca="true" t="shared" si="0" ref="J5:J50">H5+I5</f>
        <v>413</v>
      </c>
      <c r="K5" s="2">
        <f>L5+M5+N5</f>
        <v>67.11</v>
      </c>
      <c r="L5" s="2">
        <v>4.96</v>
      </c>
      <c r="M5" s="2"/>
      <c r="N5" s="2">
        <v>62.15</v>
      </c>
      <c r="O5" s="2">
        <v>245</v>
      </c>
      <c r="P5" s="7">
        <v>147</v>
      </c>
      <c r="Q5" s="2">
        <f aca="true" t="shared" si="1" ref="Q5:Q50">O5+P5</f>
        <v>392</v>
      </c>
      <c r="R5" s="2">
        <f>S5+T5+U5</f>
        <v>65.64</v>
      </c>
      <c r="S5" s="2">
        <v>6.65</v>
      </c>
      <c r="T5" s="6"/>
      <c r="U5" s="6">
        <v>58.99</v>
      </c>
    </row>
    <row r="6" spans="1:21" ht="14.25">
      <c r="A6" s="2">
        <v>2</v>
      </c>
      <c r="B6" s="3" t="s">
        <v>4</v>
      </c>
      <c r="C6" s="2">
        <v>149</v>
      </c>
      <c r="D6" s="2">
        <f aca="true" t="shared" si="2" ref="D6:D51">E6+F6+G6</f>
        <v>24.580000000000002</v>
      </c>
      <c r="E6" s="5">
        <v>2.16</v>
      </c>
      <c r="F6" s="5"/>
      <c r="G6" s="5">
        <v>22.42</v>
      </c>
      <c r="H6" s="2">
        <v>149</v>
      </c>
      <c r="I6" s="2">
        <v>134</v>
      </c>
      <c r="J6" s="2">
        <f t="shared" si="0"/>
        <v>283</v>
      </c>
      <c r="K6" s="2">
        <f aca="true" t="shared" si="3" ref="K6:K51">L6+M6+N6</f>
        <v>46.7</v>
      </c>
      <c r="L6" s="2">
        <v>4.11</v>
      </c>
      <c r="M6" s="2"/>
      <c r="N6" s="2">
        <v>42.59</v>
      </c>
      <c r="O6" s="2">
        <v>134</v>
      </c>
      <c r="P6" s="7">
        <v>136</v>
      </c>
      <c r="Q6" s="2">
        <f t="shared" si="1"/>
        <v>270</v>
      </c>
      <c r="R6" s="2">
        <f aca="true" t="shared" si="4" ref="R6:R51">S6+T6+U6</f>
        <v>44.550000000000004</v>
      </c>
      <c r="S6" s="2">
        <v>3.92</v>
      </c>
      <c r="T6" s="6"/>
      <c r="U6" s="6">
        <v>40.63</v>
      </c>
    </row>
    <row r="7" spans="1:21" ht="14.25">
      <c r="A7" s="2">
        <v>3</v>
      </c>
      <c r="B7" s="3" t="s">
        <v>5</v>
      </c>
      <c r="C7" s="2">
        <v>238</v>
      </c>
      <c r="D7" s="2">
        <f t="shared" si="2"/>
        <v>39.27</v>
      </c>
      <c r="E7" s="5">
        <v>3.46</v>
      </c>
      <c r="F7" s="5"/>
      <c r="G7" s="5">
        <v>35.81</v>
      </c>
      <c r="H7" s="2">
        <v>238</v>
      </c>
      <c r="I7" s="2">
        <v>227</v>
      </c>
      <c r="J7" s="2">
        <f t="shared" si="0"/>
        <v>465</v>
      </c>
      <c r="K7" s="2">
        <f t="shared" si="3"/>
        <v>76.72</v>
      </c>
      <c r="L7" s="2">
        <v>6.75</v>
      </c>
      <c r="M7" s="2"/>
      <c r="N7" s="2">
        <v>69.97</v>
      </c>
      <c r="O7" s="2">
        <v>227</v>
      </c>
      <c r="P7" s="8">
        <v>191</v>
      </c>
      <c r="Q7" s="2">
        <f t="shared" si="1"/>
        <v>418</v>
      </c>
      <c r="R7" s="2">
        <f t="shared" si="4"/>
        <v>68.97</v>
      </c>
      <c r="S7" s="2">
        <v>6.07</v>
      </c>
      <c r="T7" s="6"/>
      <c r="U7" s="6">
        <v>62.9</v>
      </c>
    </row>
    <row r="8" spans="1:21" ht="14.25">
      <c r="A8" s="2">
        <v>4</v>
      </c>
      <c r="B8" s="3" t="s">
        <v>6</v>
      </c>
      <c r="C8" s="2">
        <v>137</v>
      </c>
      <c r="D8" s="2">
        <f t="shared" si="2"/>
        <v>22.61</v>
      </c>
      <c r="E8" s="5">
        <v>1.99</v>
      </c>
      <c r="F8" s="5"/>
      <c r="G8" s="5">
        <v>20.62</v>
      </c>
      <c r="H8" s="2">
        <v>137</v>
      </c>
      <c r="I8" s="2">
        <v>146</v>
      </c>
      <c r="J8" s="2">
        <f t="shared" si="0"/>
        <v>283</v>
      </c>
      <c r="K8" s="2">
        <f t="shared" si="3"/>
        <v>46.7</v>
      </c>
      <c r="L8" s="2">
        <v>4.11</v>
      </c>
      <c r="M8" s="2"/>
      <c r="N8" s="2">
        <v>42.59</v>
      </c>
      <c r="O8" s="2">
        <v>146</v>
      </c>
      <c r="P8" s="8">
        <v>150</v>
      </c>
      <c r="Q8" s="2">
        <f t="shared" si="1"/>
        <v>296</v>
      </c>
      <c r="R8" s="2">
        <f t="shared" si="4"/>
        <v>48.839999999999996</v>
      </c>
      <c r="S8" s="2">
        <v>4.3</v>
      </c>
      <c r="T8" s="6"/>
      <c r="U8" s="6">
        <v>44.54</v>
      </c>
    </row>
    <row r="9" spans="1:21" ht="14.25">
      <c r="A9" s="2">
        <v>5</v>
      </c>
      <c r="B9" s="3" t="s">
        <v>7</v>
      </c>
      <c r="C9" s="2">
        <v>16</v>
      </c>
      <c r="D9" s="2">
        <f t="shared" si="2"/>
        <v>2.64</v>
      </c>
      <c r="E9" s="5">
        <v>0.23</v>
      </c>
      <c r="F9" s="5"/>
      <c r="G9" s="5">
        <v>2.41</v>
      </c>
      <c r="H9" s="2">
        <v>16</v>
      </c>
      <c r="I9" s="2">
        <v>28</v>
      </c>
      <c r="J9" s="2">
        <f t="shared" si="0"/>
        <v>44</v>
      </c>
      <c r="K9" s="2">
        <f t="shared" si="3"/>
        <v>7.26</v>
      </c>
      <c r="L9" s="2">
        <v>0.64</v>
      </c>
      <c r="M9" s="2"/>
      <c r="N9" s="2">
        <v>6.62</v>
      </c>
      <c r="O9" s="2">
        <v>28</v>
      </c>
      <c r="P9" s="7">
        <v>26</v>
      </c>
      <c r="Q9" s="2">
        <f t="shared" si="1"/>
        <v>54</v>
      </c>
      <c r="R9" s="2">
        <f t="shared" si="4"/>
        <v>8.91</v>
      </c>
      <c r="S9" s="2">
        <v>0.78</v>
      </c>
      <c r="T9" s="6"/>
      <c r="U9" s="6">
        <v>8.13</v>
      </c>
    </row>
    <row r="10" spans="1:21" ht="14.25">
      <c r="A10" s="2">
        <v>6</v>
      </c>
      <c r="B10" s="3" t="s">
        <v>8</v>
      </c>
      <c r="C10" s="2">
        <v>181</v>
      </c>
      <c r="D10" s="2">
        <f t="shared" si="2"/>
        <v>29.869999999999997</v>
      </c>
      <c r="E10" s="5">
        <v>2.63</v>
      </c>
      <c r="F10" s="5"/>
      <c r="G10" s="5">
        <v>27.24</v>
      </c>
      <c r="H10" s="2">
        <v>181</v>
      </c>
      <c r="I10" s="2">
        <v>167</v>
      </c>
      <c r="J10" s="2">
        <f t="shared" si="0"/>
        <v>348</v>
      </c>
      <c r="K10" s="2">
        <f t="shared" si="3"/>
        <v>57.419999999999995</v>
      </c>
      <c r="L10" s="2">
        <v>5.05</v>
      </c>
      <c r="M10" s="2"/>
      <c r="N10" s="2">
        <v>52.37</v>
      </c>
      <c r="O10" s="2">
        <v>170</v>
      </c>
      <c r="P10" s="7">
        <v>142</v>
      </c>
      <c r="Q10" s="2">
        <f t="shared" si="1"/>
        <v>312</v>
      </c>
      <c r="R10" s="2">
        <f t="shared" si="4"/>
        <v>51.480000000000004</v>
      </c>
      <c r="S10" s="2">
        <v>4.53</v>
      </c>
      <c r="T10" s="6"/>
      <c r="U10" s="6">
        <v>46.95</v>
      </c>
    </row>
    <row r="11" spans="1:21" ht="14.25">
      <c r="A11" s="2">
        <v>7</v>
      </c>
      <c r="B11" s="3" t="s">
        <v>9</v>
      </c>
      <c r="C11" s="2">
        <v>45</v>
      </c>
      <c r="D11" s="2">
        <f t="shared" si="2"/>
        <v>7.42</v>
      </c>
      <c r="E11" s="5">
        <v>0.65</v>
      </c>
      <c r="F11" s="5"/>
      <c r="G11" s="5">
        <v>6.77</v>
      </c>
      <c r="H11" s="2">
        <v>45</v>
      </c>
      <c r="I11" s="2">
        <v>50</v>
      </c>
      <c r="J11" s="2">
        <f t="shared" si="0"/>
        <v>95</v>
      </c>
      <c r="K11" s="2">
        <f t="shared" si="3"/>
        <v>15.68</v>
      </c>
      <c r="L11" s="2">
        <v>1.38</v>
      </c>
      <c r="M11" s="2"/>
      <c r="N11" s="2">
        <v>14.3</v>
      </c>
      <c r="O11" s="2">
        <v>50</v>
      </c>
      <c r="P11" s="7">
        <v>26</v>
      </c>
      <c r="Q11" s="2">
        <f t="shared" si="1"/>
        <v>76</v>
      </c>
      <c r="R11" s="2">
        <f t="shared" si="4"/>
        <v>12.54</v>
      </c>
      <c r="S11" s="2">
        <v>1.1</v>
      </c>
      <c r="T11" s="6"/>
      <c r="U11" s="6">
        <v>11.44</v>
      </c>
    </row>
    <row r="12" spans="1:21" ht="14.25">
      <c r="A12" s="2">
        <v>8</v>
      </c>
      <c r="B12" s="3" t="s">
        <v>10</v>
      </c>
      <c r="C12" s="2">
        <v>83</v>
      </c>
      <c r="D12" s="2">
        <f t="shared" si="2"/>
        <v>13.7</v>
      </c>
      <c r="E12" s="5">
        <v>1.21</v>
      </c>
      <c r="F12" s="5"/>
      <c r="G12" s="5">
        <v>12.49</v>
      </c>
      <c r="H12" s="2">
        <v>53</v>
      </c>
      <c r="I12" s="2">
        <v>67</v>
      </c>
      <c r="J12" s="2">
        <f t="shared" si="0"/>
        <v>120</v>
      </c>
      <c r="K12" s="2">
        <f t="shared" si="3"/>
        <v>19.799999999999997</v>
      </c>
      <c r="L12" s="2">
        <v>1.74</v>
      </c>
      <c r="M12" s="2"/>
      <c r="N12" s="2">
        <v>18.06</v>
      </c>
      <c r="O12" s="2">
        <v>83</v>
      </c>
      <c r="P12" s="7">
        <v>109</v>
      </c>
      <c r="Q12" s="2">
        <f t="shared" si="1"/>
        <v>192</v>
      </c>
      <c r="R12" s="2">
        <f t="shared" si="4"/>
        <v>31.68</v>
      </c>
      <c r="S12" s="2">
        <v>2.79</v>
      </c>
      <c r="T12" s="6"/>
      <c r="U12" s="6">
        <v>28.89</v>
      </c>
    </row>
    <row r="13" spans="1:21" ht="14.25">
      <c r="A13" s="2">
        <v>9</v>
      </c>
      <c r="B13" s="3" t="s">
        <v>11</v>
      </c>
      <c r="C13" s="2">
        <v>220</v>
      </c>
      <c r="D13" s="2">
        <f t="shared" si="2"/>
        <v>36.3</v>
      </c>
      <c r="E13" s="5">
        <v>3.19</v>
      </c>
      <c r="F13" s="5"/>
      <c r="G13" s="5">
        <v>33.11</v>
      </c>
      <c r="H13" s="2">
        <v>220</v>
      </c>
      <c r="I13" s="2">
        <v>211</v>
      </c>
      <c r="J13" s="2">
        <f t="shared" si="0"/>
        <v>431</v>
      </c>
      <c r="K13" s="2">
        <f t="shared" si="3"/>
        <v>71.12</v>
      </c>
      <c r="L13" s="2">
        <v>6.26</v>
      </c>
      <c r="M13" s="2"/>
      <c r="N13" s="2">
        <v>64.86</v>
      </c>
      <c r="O13" s="2">
        <v>211</v>
      </c>
      <c r="P13" s="7">
        <v>209</v>
      </c>
      <c r="Q13" s="2">
        <f t="shared" si="1"/>
        <v>420</v>
      </c>
      <c r="R13" s="2">
        <f t="shared" si="4"/>
        <v>69.3</v>
      </c>
      <c r="S13" s="2">
        <v>6.1</v>
      </c>
      <c r="T13" s="6"/>
      <c r="U13" s="6">
        <v>63.2</v>
      </c>
    </row>
    <row r="14" spans="1:21" ht="14.25">
      <c r="A14" s="2">
        <v>10</v>
      </c>
      <c r="B14" s="3" t="s">
        <v>12</v>
      </c>
      <c r="C14" s="2">
        <v>156</v>
      </c>
      <c r="D14" s="2">
        <f t="shared" si="2"/>
        <v>25.74</v>
      </c>
      <c r="E14" s="5">
        <v>2.27</v>
      </c>
      <c r="F14" s="5"/>
      <c r="G14" s="5">
        <v>23.47</v>
      </c>
      <c r="H14" s="2">
        <v>156</v>
      </c>
      <c r="I14" s="2">
        <v>164</v>
      </c>
      <c r="J14" s="2">
        <f t="shared" si="0"/>
        <v>320</v>
      </c>
      <c r="K14" s="2">
        <f t="shared" si="3"/>
        <v>52.8</v>
      </c>
      <c r="L14" s="2">
        <v>4.65</v>
      </c>
      <c r="M14" s="2"/>
      <c r="N14" s="2">
        <v>48.15</v>
      </c>
      <c r="O14" s="2">
        <v>164</v>
      </c>
      <c r="P14" s="7">
        <v>185</v>
      </c>
      <c r="Q14" s="2">
        <f t="shared" si="1"/>
        <v>349</v>
      </c>
      <c r="R14" s="2">
        <f t="shared" si="4"/>
        <v>57.59</v>
      </c>
      <c r="S14" s="2">
        <v>5.07</v>
      </c>
      <c r="T14" s="6"/>
      <c r="U14" s="6">
        <v>52.52</v>
      </c>
    </row>
    <row r="15" spans="1:21" ht="14.25">
      <c r="A15" s="2">
        <v>11</v>
      </c>
      <c r="B15" s="3" t="s">
        <v>13</v>
      </c>
      <c r="C15" s="2">
        <v>184</v>
      </c>
      <c r="D15" s="2">
        <f t="shared" si="2"/>
        <v>30.36</v>
      </c>
      <c r="E15" s="5">
        <v>2.67</v>
      </c>
      <c r="F15" s="5"/>
      <c r="G15" s="5">
        <v>27.69</v>
      </c>
      <c r="H15" s="2">
        <v>184</v>
      </c>
      <c r="I15" s="2">
        <v>191</v>
      </c>
      <c r="J15" s="2">
        <f t="shared" si="0"/>
        <v>375</v>
      </c>
      <c r="K15" s="2">
        <f t="shared" si="3"/>
        <v>61.88</v>
      </c>
      <c r="L15" s="2">
        <v>5.45</v>
      </c>
      <c r="M15" s="2"/>
      <c r="N15" s="2">
        <v>56.43</v>
      </c>
      <c r="O15" s="2">
        <v>191</v>
      </c>
      <c r="P15" s="7">
        <v>171</v>
      </c>
      <c r="Q15" s="2">
        <f t="shared" si="1"/>
        <v>362</v>
      </c>
      <c r="R15" s="2">
        <f t="shared" si="4"/>
        <v>59.73</v>
      </c>
      <c r="S15" s="2">
        <v>5.26</v>
      </c>
      <c r="T15" s="6"/>
      <c r="U15" s="6">
        <v>54.47</v>
      </c>
    </row>
    <row r="16" spans="1:21" ht="14.25">
      <c r="A16" s="2">
        <v>12</v>
      </c>
      <c r="B16" s="3" t="s">
        <v>16</v>
      </c>
      <c r="C16" s="2">
        <v>203</v>
      </c>
      <c r="D16" s="2">
        <f t="shared" si="2"/>
        <v>33.5</v>
      </c>
      <c r="E16" s="5">
        <v>2.95</v>
      </c>
      <c r="F16" s="5"/>
      <c r="G16" s="5">
        <v>30.55</v>
      </c>
      <c r="H16" s="2">
        <v>201</v>
      </c>
      <c r="I16" s="2">
        <v>162</v>
      </c>
      <c r="J16" s="2">
        <f t="shared" si="0"/>
        <v>363</v>
      </c>
      <c r="K16" s="2">
        <f t="shared" si="3"/>
        <v>59.89</v>
      </c>
      <c r="L16" s="2">
        <v>5.27</v>
      </c>
      <c r="M16" s="2"/>
      <c r="N16" s="2">
        <v>54.62</v>
      </c>
      <c r="O16" s="2">
        <v>162</v>
      </c>
      <c r="P16" s="7">
        <v>230</v>
      </c>
      <c r="Q16" s="2">
        <f t="shared" si="1"/>
        <v>392</v>
      </c>
      <c r="R16" s="2">
        <f t="shared" si="4"/>
        <v>64.68</v>
      </c>
      <c r="S16" s="2">
        <v>5.69</v>
      </c>
      <c r="T16" s="6"/>
      <c r="U16" s="6">
        <v>58.99</v>
      </c>
    </row>
    <row r="17" spans="1:21" ht="14.25">
      <c r="A17" s="2">
        <v>13</v>
      </c>
      <c r="B17" s="3" t="s">
        <v>17</v>
      </c>
      <c r="C17" s="2">
        <v>102</v>
      </c>
      <c r="D17" s="2">
        <f t="shared" si="2"/>
        <v>16.83</v>
      </c>
      <c r="E17" s="5">
        <v>1.48</v>
      </c>
      <c r="F17" s="5"/>
      <c r="G17" s="5">
        <v>15.35</v>
      </c>
      <c r="H17" s="2">
        <v>102</v>
      </c>
      <c r="I17" s="2">
        <v>91</v>
      </c>
      <c r="J17" s="2">
        <f t="shared" si="0"/>
        <v>193</v>
      </c>
      <c r="K17" s="2">
        <f t="shared" si="3"/>
        <v>31.84</v>
      </c>
      <c r="L17" s="2">
        <v>2.8</v>
      </c>
      <c r="M17" s="2"/>
      <c r="N17" s="2">
        <v>29.04</v>
      </c>
      <c r="O17" s="2">
        <v>91</v>
      </c>
      <c r="P17" s="7">
        <v>79</v>
      </c>
      <c r="Q17" s="2">
        <f t="shared" si="1"/>
        <v>170</v>
      </c>
      <c r="R17" s="2">
        <f t="shared" si="4"/>
        <v>28.049999999999997</v>
      </c>
      <c r="S17" s="2">
        <v>2.47</v>
      </c>
      <c r="T17" s="6"/>
      <c r="U17" s="6">
        <v>25.58</v>
      </c>
    </row>
    <row r="18" spans="1:21" ht="14.25">
      <c r="A18" s="2">
        <v>14</v>
      </c>
      <c r="B18" s="3" t="s">
        <v>18</v>
      </c>
      <c r="C18" s="2">
        <v>66</v>
      </c>
      <c r="D18" s="2">
        <f t="shared" si="2"/>
        <v>10.89</v>
      </c>
      <c r="E18" s="5">
        <v>0.96</v>
      </c>
      <c r="F18" s="5"/>
      <c r="G18" s="5">
        <v>9.93</v>
      </c>
      <c r="H18" s="2">
        <v>66</v>
      </c>
      <c r="I18" s="2">
        <v>42</v>
      </c>
      <c r="J18" s="2">
        <f t="shared" si="0"/>
        <v>108</v>
      </c>
      <c r="K18" s="2">
        <f t="shared" si="3"/>
        <v>17.82</v>
      </c>
      <c r="L18" s="2">
        <v>1.57</v>
      </c>
      <c r="M18" s="2"/>
      <c r="N18" s="2">
        <v>16.25</v>
      </c>
      <c r="O18" s="2">
        <v>42</v>
      </c>
      <c r="P18" s="7">
        <v>45</v>
      </c>
      <c r="Q18" s="2">
        <f t="shared" si="1"/>
        <v>87</v>
      </c>
      <c r="R18" s="2">
        <f t="shared" si="4"/>
        <v>14.35</v>
      </c>
      <c r="S18" s="2">
        <v>1.26</v>
      </c>
      <c r="T18" s="6"/>
      <c r="U18" s="6">
        <v>13.09</v>
      </c>
    </row>
    <row r="19" spans="1:21" ht="14.25">
      <c r="A19" s="2">
        <v>15</v>
      </c>
      <c r="B19" s="3" t="s">
        <v>19</v>
      </c>
      <c r="C19" s="2">
        <v>11</v>
      </c>
      <c r="D19" s="2">
        <f t="shared" si="2"/>
        <v>1.8199999999999998</v>
      </c>
      <c r="E19" s="5">
        <v>0.16</v>
      </c>
      <c r="F19" s="5"/>
      <c r="G19" s="5">
        <v>1.66</v>
      </c>
      <c r="H19" s="2">
        <v>2</v>
      </c>
      <c r="I19" s="2">
        <v>7</v>
      </c>
      <c r="J19" s="2">
        <f t="shared" si="0"/>
        <v>9</v>
      </c>
      <c r="K19" s="2">
        <f t="shared" si="3"/>
        <v>1.48</v>
      </c>
      <c r="L19" s="2">
        <v>0.13</v>
      </c>
      <c r="M19" s="2"/>
      <c r="N19" s="2">
        <v>1.35</v>
      </c>
      <c r="O19" s="2">
        <v>2</v>
      </c>
      <c r="P19" s="7">
        <v>8</v>
      </c>
      <c r="Q19" s="2">
        <f t="shared" si="1"/>
        <v>10</v>
      </c>
      <c r="R19" s="2">
        <f t="shared" si="4"/>
        <v>1.65</v>
      </c>
      <c r="S19" s="2">
        <v>0.15</v>
      </c>
      <c r="T19" s="6"/>
      <c r="U19" s="6">
        <v>1.5</v>
      </c>
    </row>
    <row r="20" spans="1:21" ht="14.25">
      <c r="A20" s="2">
        <v>16</v>
      </c>
      <c r="B20" s="3" t="s">
        <v>20</v>
      </c>
      <c r="C20" s="2">
        <v>10</v>
      </c>
      <c r="D20" s="2">
        <f t="shared" si="2"/>
        <v>1.65</v>
      </c>
      <c r="E20" s="5">
        <v>0.15</v>
      </c>
      <c r="F20" s="5"/>
      <c r="G20" s="5">
        <v>1.5</v>
      </c>
      <c r="H20" s="2">
        <v>10</v>
      </c>
      <c r="I20" s="2">
        <v>9</v>
      </c>
      <c r="J20" s="2">
        <f t="shared" si="0"/>
        <v>19</v>
      </c>
      <c r="K20" s="2">
        <f t="shared" si="3"/>
        <v>3.1399999999999997</v>
      </c>
      <c r="L20" s="2">
        <v>0.28</v>
      </c>
      <c r="M20" s="2"/>
      <c r="N20" s="2">
        <v>2.86</v>
      </c>
      <c r="O20" s="2">
        <v>9</v>
      </c>
      <c r="P20" s="7">
        <v>42</v>
      </c>
      <c r="Q20" s="2">
        <f t="shared" si="1"/>
        <v>51</v>
      </c>
      <c r="R20" s="2">
        <f t="shared" si="4"/>
        <v>8.41</v>
      </c>
      <c r="S20" s="2">
        <v>0.74</v>
      </c>
      <c r="T20" s="6"/>
      <c r="U20" s="6">
        <v>7.67</v>
      </c>
    </row>
    <row r="21" spans="1:21" ht="14.25">
      <c r="A21" s="2">
        <v>17</v>
      </c>
      <c r="B21" s="3" t="s">
        <v>21</v>
      </c>
      <c r="C21" s="2">
        <v>132</v>
      </c>
      <c r="D21" s="2">
        <f t="shared" si="2"/>
        <v>21.78</v>
      </c>
      <c r="E21" s="5">
        <v>1.92</v>
      </c>
      <c r="F21" s="5"/>
      <c r="G21" s="5">
        <v>19.86</v>
      </c>
      <c r="H21" s="2">
        <v>132</v>
      </c>
      <c r="I21" s="2">
        <v>147</v>
      </c>
      <c r="J21" s="2">
        <f t="shared" si="0"/>
        <v>279</v>
      </c>
      <c r="K21" s="2">
        <f t="shared" si="3"/>
        <v>46.029999999999994</v>
      </c>
      <c r="L21" s="2">
        <v>4.05</v>
      </c>
      <c r="M21" s="2"/>
      <c r="N21" s="2">
        <v>41.98</v>
      </c>
      <c r="O21" s="2">
        <v>147</v>
      </c>
      <c r="P21" s="7">
        <v>104</v>
      </c>
      <c r="Q21" s="2">
        <f t="shared" si="1"/>
        <v>251</v>
      </c>
      <c r="R21" s="2">
        <f t="shared" si="4"/>
        <v>41.410000000000004</v>
      </c>
      <c r="S21" s="2">
        <v>3.64</v>
      </c>
      <c r="T21" s="6"/>
      <c r="U21" s="6">
        <v>37.77</v>
      </c>
    </row>
    <row r="22" spans="1:21" ht="14.25">
      <c r="A22" s="2">
        <v>18</v>
      </c>
      <c r="B22" s="3" t="s">
        <v>22</v>
      </c>
      <c r="C22" s="2">
        <v>206</v>
      </c>
      <c r="D22" s="2">
        <f t="shared" si="2"/>
        <v>33.99</v>
      </c>
      <c r="E22" s="5">
        <v>2.99</v>
      </c>
      <c r="F22" s="5"/>
      <c r="G22" s="5">
        <v>31</v>
      </c>
      <c r="H22" s="2">
        <v>205</v>
      </c>
      <c r="I22" s="2">
        <v>160</v>
      </c>
      <c r="J22" s="2">
        <f t="shared" si="0"/>
        <v>365</v>
      </c>
      <c r="K22" s="2">
        <f t="shared" si="3"/>
        <v>60.23</v>
      </c>
      <c r="L22" s="2">
        <v>5.3</v>
      </c>
      <c r="M22" s="2"/>
      <c r="N22" s="2">
        <v>54.93</v>
      </c>
      <c r="O22" s="2">
        <v>160</v>
      </c>
      <c r="P22" s="7">
        <v>144</v>
      </c>
      <c r="Q22" s="2">
        <f t="shared" si="1"/>
        <v>304</v>
      </c>
      <c r="R22" s="2">
        <f t="shared" si="4"/>
        <v>50.16</v>
      </c>
      <c r="S22" s="2">
        <v>4.41</v>
      </c>
      <c r="T22" s="6"/>
      <c r="U22" s="6">
        <v>45.75</v>
      </c>
    </row>
    <row r="23" spans="1:21" ht="14.25">
      <c r="A23" s="2">
        <v>19</v>
      </c>
      <c r="B23" s="3" t="s">
        <v>23</v>
      </c>
      <c r="C23" s="2">
        <v>66</v>
      </c>
      <c r="D23" s="2">
        <f t="shared" si="2"/>
        <v>10.89</v>
      </c>
      <c r="E23" s="5">
        <v>0.96</v>
      </c>
      <c r="F23" s="5"/>
      <c r="G23" s="5">
        <v>9.93</v>
      </c>
      <c r="H23" s="2">
        <v>66</v>
      </c>
      <c r="I23" s="2">
        <v>48</v>
      </c>
      <c r="J23" s="2">
        <f t="shared" si="0"/>
        <v>114</v>
      </c>
      <c r="K23" s="2">
        <f t="shared" si="3"/>
        <v>18.81</v>
      </c>
      <c r="L23" s="2">
        <v>1.66</v>
      </c>
      <c r="M23" s="2"/>
      <c r="N23" s="2">
        <v>17.15</v>
      </c>
      <c r="O23" s="2">
        <v>58</v>
      </c>
      <c r="P23" s="7">
        <v>73</v>
      </c>
      <c r="Q23" s="2">
        <f t="shared" si="1"/>
        <v>131</v>
      </c>
      <c r="R23" s="2">
        <f t="shared" si="4"/>
        <v>21.61</v>
      </c>
      <c r="S23" s="2">
        <v>1.9</v>
      </c>
      <c r="T23" s="6"/>
      <c r="U23" s="6">
        <v>19.71</v>
      </c>
    </row>
    <row r="24" spans="1:21" ht="14.25">
      <c r="A24" s="2">
        <v>20</v>
      </c>
      <c r="B24" s="3" t="s">
        <v>24</v>
      </c>
      <c r="C24" s="2">
        <v>60</v>
      </c>
      <c r="D24" s="2">
        <f t="shared" si="2"/>
        <v>9.899999999999999</v>
      </c>
      <c r="E24" s="5">
        <v>0.87</v>
      </c>
      <c r="F24" s="5"/>
      <c r="G24" s="5">
        <v>9.03</v>
      </c>
      <c r="H24" s="2">
        <v>60</v>
      </c>
      <c r="I24" s="2">
        <v>60</v>
      </c>
      <c r="J24" s="2">
        <f t="shared" si="0"/>
        <v>120</v>
      </c>
      <c r="K24" s="2">
        <f t="shared" si="3"/>
        <v>19.799999999999997</v>
      </c>
      <c r="L24" s="2">
        <v>1.74</v>
      </c>
      <c r="M24" s="2"/>
      <c r="N24" s="2">
        <v>18.06</v>
      </c>
      <c r="O24" s="2">
        <v>60</v>
      </c>
      <c r="P24" s="7">
        <v>122</v>
      </c>
      <c r="Q24" s="2">
        <f t="shared" si="1"/>
        <v>182</v>
      </c>
      <c r="R24" s="2">
        <f t="shared" si="4"/>
        <v>30.03</v>
      </c>
      <c r="S24" s="2">
        <v>2.64</v>
      </c>
      <c r="T24" s="6"/>
      <c r="U24" s="6">
        <v>27.39</v>
      </c>
    </row>
    <row r="25" spans="1:21" ht="14.25">
      <c r="A25" s="2">
        <v>21</v>
      </c>
      <c r="B25" s="3" t="s">
        <v>26</v>
      </c>
      <c r="C25" s="2">
        <v>188</v>
      </c>
      <c r="D25" s="2">
        <f t="shared" si="2"/>
        <v>31.02</v>
      </c>
      <c r="E25" s="5">
        <v>2.73</v>
      </c>
      <c r="F25" s="5">
        <v>28.29</v>
      </c>
      <c r="G25" s="6"/>
      <c r="H25" s="2">
        <v>188</v>
      </c>
      <c r="I25" s="2">
        <v>175</v>
      </c>
      <c r="J25" s="2">
        <f t="shared" si="0"/>
        <v>363</v>
      </c>
      <c r="K25" s="2">
        <f t="shared" si="3"/>
        <v>59.89</v>
      </c>
      <c r="L25" s="2">
        <v>5.27</v>
      </c>
      <c r="M25" s="2">
        <v>54.62</v>
      </c>
      <c r="N25" s="6"/>
      <c r="O25" s="2">
        <v>175</v>
      </c>
      <c r="P25" s="7">
        <v>185</v>
      </c>
      <c r="Q25" s="2">
        <f t="shared" si="1"/>
        <v>360</v>
      </c>
      <c r="R25" s="2">
        <f t="shared" si="4"/>
        <v>59.400000000000006</v>
      </c>
      <c r="S25" s="2">
        <v>5.23</v>
      </c>
      <c r="T25" s="6">
        <v>54.17</v>
      </c>
      <c r="U25" s="6"/>
    </row>
    <row r="26" spans="1:21" ht="14.25">
      <c r="A26" s="2">
        <v>22</v>
      </c>
      <c r="B26" s="3" t="s">
        <v>27</v>
      </c>
      <c r="C26" s="2">
        <v>258</v>
      </c>
      <c r="D26" s="2">
        <f t="shared" si="2"/>
        <v>42.57</v>
      </c>
      <c r="E26" s="5">
        <v>3.75</v>
      </c>
      <c r="F26" s="5">
        <v>38.82</v>
      </c>
      <c r="G26" s="6"/>
      <c r="H26" s="2">
        <v>258</v>
      </c>
      <c r="I26" s="2">
        <v>265</v>
      </c>
      <c r="J26" s="2">
        <f t="shared" si="0"/>
        <v>523</v>
      </c>
      <c r="K26" s="2">
        <f t="shared" si="3"/>
        <v>86.29</v>
      </c>
      <c r="L26" s="2">
        <v>7.59</v>
      </c>
      <c r="M26" s="2">
        <v>78.7</v>
      </c>
      <c r="N26" s="6"/>
      <c r="O26" s="2">
        <v>262</v>
      </c>
      <c r="P26" s="7">
        <v>1261</v>
      </c>
      <c r="Q26" s="2">
        <f t="shared" si="1"/>
        <v>1523</v>
      </c>
      <c r="R26" s="2">
        <f t="shared" si="4"/>
        <v>251.29000000000002</v>
      </c>
      <c r="S26" s="2">
        <v>22.11</v>
      </c>
      <c r="T26" s="6">
        <v>229.18</v>
      </c>
      <c r="U26" s="6"/>
    </row>
    <row r="27" spans="1:21" ht="14.25">
      <c r="A27" s="2">
        <v>23</v>
      </c>
      <c r="B27" s="3" t="s">
        <v>28</v>
      </c>
      <c r="C27" s="2">
        <v>28</v>
      </c>
      <c r="D27" s="2">
        <f t="shared" si="2"/>
        <v>4.62</v>
      </c>
      <c r="E27" s="5">
        <v>0.41</v>
      </c>
      <c r="F27" s="5">
        <v>4.21</v>
      </c>
      <c r="G27" s="6"/>
      <c r="H27" s="2">
        <v>28</v>
      </c>
      <c r="I27" s="2">
        <v>21</v>
      </c>
      <c r="J27" s="2">
        <f t="shared" si="0"/>
        <v>49</v>
      </c>
      <c r="K27" s="2">
        <f t="shared" si="3"/>
        <v>8.08</v>
      </c>
      <c r="L27" s="2">
        <v>0.71</v>
      </c>
      <c r="M27" s="2">
        <v>7.37</v>
      </c>
      <c r="N27" s="6"/>
      <c r="O27" s="2">
        <v>21</v>
      </c>
      <c r="P27" s="7">
        <v>18</v>
      </c>
      <c r="Q27" s="2">
        <f t="shared" si="1"/>
        <v>39</v>
      </c>
      <c r="R27" s="2">
        <f t="shared" si="4"/>
        <v>6.44</v>
      </c>
      <c r="S27" s="2">
        <v>0.57</v>
      </c>
      <c r="T27" s="6">
        <v>5.87</v>
      </c>
      <c r="U27" s="6"/>
    </row>
    <row r="28" spans="1:21" ht="14.25">
      <c r="A28" s="2">
        <v>24</v>
      </c>
      <c r="B28" s="3" t="s">
        <v>29</v>
      </c>
      <c r="C28" s="2">
        <v>99</v>
      </c>
      <c r="D28" s="2">
        <f t="shared" si="2"/>
        <v>16.34</v>
      </c>
      <c r="E28" s="5">
        <v>1.44</v>
      </c>
      <c r="F28" s="5">
        <v>14.9</v>
      </c>
      <c r="G28" s="6"/>
      <c r="H28" s="2">
        <v>99</v>
      </c>
      <c r="I28" s="2">
        <v>100</v>
      </c>
      <c r="J28" s="2">
        <f t="shared" si="0"/>
        <v>199</v>
      </c>
      <c r="K28" s="2">
        <f t="shared" si="3"/>
        <v>32.839999999999996</v>
      </c>
      <c r="L28" s="2">
        <v>2.89</v>
      </c>
      <c r="M28" s="2">
        <v>29.95</v>
      </c>
      <c r="N28" s="6"/>
      <c r="O28" s="2">
        <v>100</v>
      </c>
      <c r="P28" s="7">
        <v>125</v>
      </c>
      <c r="Q28" s="2">
        <f t="shared" si="1"/>
        <v>225</v>
      </c>
      <c r="R28" s="2">
        <f t="shared" si="4"/>
        <v>37.13</v>
      </c>
      <c r="S28" s="2">
        <v>3.27</v>
      </c>
      <c r="T28" s="6">
        <v>33.86</v>
      </c>
      <c r="U28" s="6"/>
    </row>
    <row r="29" spans="1:21" ht="22.5">
      <c r="A29" s="2">
        <v>25</v>
      </c>
      <c r="B29" s="3" t="s">
        <v>30</v>
      </c>
      <c r="C29" s="2">
        <v>44</v>
      </c>
      <c r="D29" s="2">
        <f t="shared" si="2"/>
        <v>7.26</v>
      </c>
      <c r="E29" s="5">
        <v>0.64</v>
      </c>
      <c r="F29" s="5">
        <v>6.62</v>
      </c>
      <c r="G29" s="6"/>
      <c r="H29" s="2">
        <v>44</v>
      </c>
      <c r="I29" s="2">
        <v>53</v>
      </c>
      <c r="J29" s="2">
        <f t="shared" si="0"/>
        <v>97</v>
      </c>
      <c r="K29" s="2">
        <f t="shared" si="3"/>
        <v>16.009999999999998</v>
      </c>
      <c r="L29" s="2">
        <v>1.41</v>
      </c>
      <c r="M29" s="2">
        <v>14.6</v>
      </c>
      <c r="N29" s="6"/>
      <c r="O29" s="2">
        <v>53</v>
      </c>
      <c r="P29" s="7">
        <v>93</v>
      </c>
      <c r="Q29" s="2">
        <f t="shared" si="1"/>
        <v>146</v>
      </c>
      <c r="R29" s="2">
        <f t="shared" si="4"/>
        <v>24.09</v>
      </c>
      <c r="S29" s="2">
        <v>2.12</v>
      </c>
      <c r="T29" s="6">
        <v>21.97</v>
      </c>
      <c r="U29" s="6"/>
    </row>
    <row r="30" spans="1:21" ht="14.25">
      <c r="A30" s="2">
        <v>26</v>
      </c>
      <c r="B30" s="3" t="s">
        <v>31</v>
      </c>
      <c r="C30" s="2">
        <v>107</v>
      </c>
      <c r="D30" s="2">
        <f t="shared" si="2"/>
        <v>17.650000000000002</v>
      </c>
      <c r="E30" s="5">
        <v>1.55</v>
      </c>
      <c r="F30" s="5">
        <v>16.1</v>
      </c>
      <c r="G30" s="6"/>
      <c r="H30" s="2">
        <v>107</v>
      </c>
      <c r="I30" s="2">
        <v>96</v>
      </c>
      <c r="J30" s="2">
        <f t="shared" si="0"/>
        <v>203</v>
      </c>
      <c r="K30" s="2">
        <f t="shared" si="3"/>
        <v>33.5</v>
      </c>
      <c r="L30" s="2">
        <v>2.95</v>
      </c>
      <c r="M30" s="2">
        <v>30.55</v>
      </c>
      <c r="N30" s="6"/>
      <c r="O30" s="2">
        <v>96</v>
      </c>
      <c r="P30" s="7">
        <v>276</v>
      </c>
      <c r="Q30" s="2">
        <f t="shared" si="1"/>
        <v>372</v>
      </c>
      <c r="R30" s="2">
        <f t="shared" si="4"/>
        <v>61.379999999999995</v>
      </c>
      <c r="S30" s="2">
        <v>5.4</v>
      </c>
      <c r="T30" s="6">
        <v>55.98</v>
      </c>
      <c r="U30" s="6"/>
    </row>
    <row r="31" spans="1:21" ht="14.25">
      <c r="A31" s="2">
        <v>27</v>
      </c>
      <c r="B31" s="3" t="s">
        <v>32</v>
      </c>
      <c r="C31" s="2">
        <v>39</v>
      </c>
      <c r="D31" s="2">
        <f t="shared" si="2"/>
        <v>6.44</v>
      </c>
      <c r="E31" s="5">
        <v>0.57</v>
      </c>
      <c r="F31" s="5"/>
      <c r="G31" s="5">
        <v>5.87</v>
      </c>
      <c r="H31" s="2">
        <v>39</v>
      </c>
      <c r="I31" s="2">
        <v>40</v>
      </c>
      <c r="J31" s="2">
        <f t="shared" si="0"/>
        <v>79</v>
      </c>
      <c r="K31" s="2">
        <f t="shared" si="3"/>
        <v>13.040000000000001</v>
      </c>
      <c r="L31" s="2">
        <v>1.15</v>
      </c>
      <c r="M31" s="2"/>
      <c r="N31" s="2">
        <v>11.89</v>
      </c>
      <c r="O31" s="2">
        <v>40</v>
      </c>
      <c r="P31" s="7">
        <v>196</v>
      </c>
      <c r="Q31" s="2">
        <f t="shared" si="1"/>
        <v>236</v>
      </c>
      <c r="R31" s="2">
        <f t="shared" si="4"/>
        <v>38.94</v>
      </c>
      <c r="S31" s="2">
        <v>3.43</v>
      </c>
      <c r="T31" s="6"/>
      <c r="U31" s="6">
        <v>35.51</v>
      </c>
    </row>
    <row r="32" spans="1:21" ht="22.5">
      <c r="A32" s="2">
        <v>28</v>
      </c>
      <c r="B32" s="3" t="s">
        <v>33</v>
      </c>
      <c r="C32" s="2">
        <v>86</v>
      </c>
      <c r="D32" s="2">
        <f t="shared" si="2"/>
        <v>14.19</v>
      </c>
      <c r="E32" s="5">
        <v>1.25</v>
      </c>
      <c r="F32" s="5"/>
      <c r="G32" s="5">
        <v>12.94</v>
      </c>
      <c r="H32" s="2">
        <v>86</v>
      </c>
      <c r="I32" s="2">
        <v>72</v>
      </c>
      <c r="J32" s="2">
        <f t="shared" si="0"/>
        <v>158</v>
      </c>
      <c r="K32" s="2">
        <f t="shared" si="3"/>
        <v>26.07</v>
      </c>
      <c r="L32" s="2">
        <v>2.29</v>
      </c>
      <c r="M32" s="2"/>
      <c r="N32" s="2">
        <v>23.78</v>
      </c>
      <c r="O32" s="2">
        <v>72</v>
      </c>
      <c r="P32" s="7">
        <v>62</v>
      </c>
      <c r="Q32" s="2">
        <f t="shared" si="1"/>
        <v>134</v>
      </c>
      <c r="R32" s="2">
        <f t="shared" si="4"/>
        <v>22.11</v>
      </c>
      <c r="S32" s="2">
        <v>1.95</v>
      </c>
      <c r="T32" s="6"/>
      <c r="U32" s="6">
        <v>20.16</v>
      </c>
    </row>
    <row r="33" spans="1:21" ht="22.5">
      <c r="A33" s="2">
        <v>29</v>
      </c>
      <c r="B33" s="3" t="s">
        <v>34</v>
      </c>
      <c r="C33" s="2">
        <v>86</v>
      </c>
      <c r="D33" s="2">
        <f t="shared" si="2"/>
        <v>14.19</v>
      </c>
      <c r="E33" s="5">
        <v>1.25</v>
      </c>
      <c r="F33" s="5">
        <v>12.94</v>
      </c>
      <c r="G33" s="6"/>
      <c r="H33" s="2">
        <v>86</v>
      </c>
      <c r="I33" s="2">
        <v>64</v>
      </c>
      <c r="J33" s="2">
        <f t="shared" si="0"/>
        <v>150</v>
      </c>
      <c r="K33" s="2">
        <f t="shared" si="3"/>
        <v>24.75</v>
      </c>
      <c r="L33" s="2">
        <v>2.18</v>
      </c>
      <c r="M33" s="2">
        <v>22.57</v>
      </c>
      <c r="N33" s="6"/>
      <c r="O33" s="2">
        <v>63</v>
      </c>
      <c r="P33" s="7">
        <v>68</v>
      </c>
      <c r="Q33" s="2">
        <f t="shared" si="1"/>
        <v>131</v>
      </c>
      <c r="R33" s="2">
        <f t="shared" si="4"/>
        <v>21.61</v>
      </c>
      <c r="S33" s="2">
        <v>1.9</v>
      </c>
      <c r="T33" s="6">
        <v>19.71</v>
      </c>
      <c r="U33" s="6"/>
    </row>
    <row r="34" spans="1:21" ht="14.25">
      <c r="A34" s="2">
        <v>30</v>
      </c>
      <c r="B34" s="3" t="s">
        <v>35</v>
      </c>
      <c r="C34" s="2">
        <v>174</v>
      </c>
      <c r="D34" s="2">
        <f t="shared" si="2"/>
        <v>28.71</v>
      </c>
      <c r="E34" s="5">
        <v>2.53</v>
      </c>
      <c r="F34" s="5"/>
      <c r="G34" s="5">
        <v>26.18</v>
      </c>
      <c r="H34" s="2">
        <v>107</v>
      </c>
      <c r="I34" s="2">
        <v>158</v>
      </c>
      <c r="J34" s="2">
        <f t="shared" si="0"/>
        <v>265</v>
      </c>
      <c r="K34" s="2">
        <f t="shared" si="3"/>
        <v>43.730000000000004</v>
      </c>
      <c r="L34" s="2">
        <v>3.85</v>
      </c>
      <c r="M34" s="2"/>
      <c r="N34" s="2">
        <v>39.88</v>
      </c>
      <c r="O34" s="2">
        <v>158</v>
      </c>
      <c r="P34" s="7">
        <v>132</v>
      </c>
      <c r="Q34" s="2">
        <f t="shared" si="1"/>
        <v>290</v>
      </c>
      <c r="R34" s="2">
        <f t="shared" si="4"/>
        <v>47.85</v>
      </c>
      <c r="S34" s="2">
        <v>4.21</v>
      </c>
      <c r="T34" s="6"/>
      <c r="U34" s="6">
        <v>43.64</v>
      </c>
    </row>
    <row r="35" spans="1:21" ht="22.5">
      <c r="A35" s="2">
        <v>31</v>
      </c>
      <c r="B35" s="3" t="s">
        <v>40</v>
      </c>
      <c r="C35" s="2">
        <v>66</v>
      </c>
      <c r="D35" s="2">
        <f t="shared" si="2"/>
        <v>10.89</v>
      </c>
      <c r="E35" s="5">
        <v>0.96</v>
      </c>
      <c r="F35" s="5">
        <v>9.93</v>
      </c>
      <c r="G35" s="6"/>
      <c r="H35" s="2">
        <v>65</v>
      </c>
      <c r="I35" s="2">
        <v>73</v>
      </c>
      <c r="J35" s="2">
        <f t="shared" si="0"/>
        <v>138</v>
      </c>
      <c r="K35" s="2">
        <f t="shared" si="3"/>
        <v>22.77</v>
      </c>
      <c r="L35" s="2">
        <v>2</v>
      </c>
      <c r="M35" s="2">
        <v>20.77</v>
      </c>
      <c r="N35" s="6"/>
      <c r="O35" s="2">
        <v>74</v>
      </c>
      <c r="P35" s="7">
        <v>97</v>
      </c>
      <c r="Q35" s="2">
        <f t="shared" si="1"/>
        <v>171</v>
      </c>
      <c r="R35" s="2">
        <f t="shared" si="4"/>
        <v>28.21</v>
      </c>
      <c r="S35" s="2">
        <v>2.48</v>
      </c>
      <c r="T35" s="6">
        <v>25.73</v>
      </c>
      <c r="U35" s="6"/>
    </row>
    <row r="36" spans="1:21" ht="14.25">
      <c r="A36" s="2">
        <v>32</v>
      </c>
      <c r="B36" s="3" t="s">
        <v>37</v>
      </c>
      <c r="C36" s="2">
        <v>26</v>
      </c>
      <c r="D36" s="2">
        <f t="shared" si="2"/>
        <v>4.29</v>
      </c>
      <c r="E36" s="5">
        <v>0.38</v>
      </c>
      <c r="F36" s="5">
        <v>3.91</v>
      </c>
      <c r="G36" s="6"/>
      <c r="H36" s="2">
        <v>26</v>
      </c>
      <c r="I36" s="2">
        <v>19</v>
      </c>
      <c r="J36" s="2">
        <f t="shared" si="0"/>
        <v>45</v>
      </c>
      <c r="K36" s="2">
        <f t="shared" si="3"/>
        <v>7.42</v>
      </c>
      <c r="L36" s="2">
        <v>0.65</v>
      </c>
      <c r="M36" s="2">
        <v>6.77</v>
      </c>
      <c r="N36" s="6"/>
      <c r="O36" s="2">
        <v>19</v>
      </c>
      <c r="P36" s="7">
        <v>12</v>
      </c>
      <c r="Q36" s="2">
        <f t="shared" si="1"/>
        <v>31</v>
      </c>
      <c r="R36" s="2">
        <f t="shared" si="4"/>
        <v>5.11</v>
      </c>
      <c r="S36" s="2">
        <v>0.45</v>
      </c>
      <c r="T36" s="6">
        <v>4.66</v>
      </c>
      <c r="U36" s="6"/>
    </row>
    <row r="37" spans="1:21" ht="22.5">
      <c r="A37" s="2">
        <v>33</v>
      </c>
      <c r="B37" s="3" t="s">
        <v>38</v>
      </c>
      <c r="C37" s="2">
        <v>197</v>
      </c>
      <c r="D37" s="2">
        <f t="shared" si="2"/>
        <v>32.5</v>
      </c>
      <c r="E37" s="5">
        <v>2.86</v>
      </c>
      <c r="F37" s="5"/>
      <c r="G37" s="5">
        <v>29.64</v>
      </c>
      <c r="H37" s="2">
        <v>199</v>
      </c>
      <c r="I37" s="2">
        <v>175</v>
      </c>
      <c r="J37" s="2">
        <f t="shared" si="0"/>
        <v>374</v>
      </c>
      <c r="K37" s="2">
        <f t="shared" si="3"/>
        <v>61.71</v>
      </c>
      <c r="L37" s="2">
        <v>5.43</v>
      </c>
      <c r="M37" s="2"/>
      <c r="N37" s="2">
        <v>56.28</v>
      </c>
      <c r="O37" s="2">
        <v>175</v>
      </c>
      <c r="P37" s="7">
        <v>151</v>
      </c>
      <c r="Q37" s="2">
        <f t="shared" si="1"/>
        <v>326</v>
      </c>
      <c r="R37" s="2">
        <f t="shared" si="4"/>
        <v>53.790000000000006</v>
      </c>
      <c r="S37" s="2">
        <v>4.73</v>
      </c>
      <c r="T37" s="6"/>
      <c r="U37" s="6">
        <v>49.06</v>
      </c>
    </row>
    <row r="38" spans="1:21" ht="14.25">
      <c r="A38" s="2">
        <v>34</v>
      </c>
      <c r="B38" s="3" t="s">
        <v>39</v>
      </c>
      <c r="C38" s="2">
        <v>58</v>
      </c>
      <c r="D38" s="2">
        <f t="shared" si="2"/>
        <v>9.57</v>
      </c>
      <c r="E38" s="5">
        <v>0.84</v>
      </c>
      <c r="F38" s="5"/>
      <c r="G38" s="5">
        <v>8.73</v>
      </c>
      <c r="H38" s="2">
        <v>58</v>
      </c>
      <c r="I38" s="2">
        <v>43</v>
      </c>
      <c r="J38" s="2">
        <f t="shared" si="0"/>
        <v>101</v>
      </c>
      <c r="K38" s="2">
        <f t="shared" si="3"/>
        <v>16.669999999999998</v>
      </c>
      <c r="L38" s="2">
        <v>1.47</v>
      </c>
      <c r="M38" s="2"/>
      <c r="N38" s="2">
        <v>15.2</v>
      </c>
      <c r="O38" s="2">
        <v>43</v>
      </c>
      <c r="P38" s="7">
        <v>43</v>
      </c>
      <c r="Q38" s="2">
        <f t="shared" si="1"/>
        <v>86</v>
      </c>
      <c r="R38" s="2">
        <f t="shared" si="4"/>
        <v>14.19</v>
      </c>
      <c r="S38" s="2">
        <v>1.25</v>
      </c>
      <c r="T38" s="6"/>
      <c r="U38" s="6">
        <v>12.94</v>
      </c>
    </row>
    <row r="39" spans="1:21" ht="14.25">
      <c r="A39" s="2">
        <v>35</v>
      </c>
      <c r="B39" s="3" t="s">
        <v>36</v>
      </c>
      <c r="C39" s="2">
        <v>113</v>
      </c>
      <c r="D39" s="2">
        <f t="shared" si="2"/>
        <v>18.64</v>
      </c>
      <c r="E39" s="5">
        <v>1.64</v>
      </c>
      <c r="F39" s="5"/>
      <c r="G39" s="5">
        <v>17</v>
      </c>
      <c r="H39" s="2">
        <v>113</v>
      </c>
      <c r="I39" s="2">
        <v>96</v>
      </c>
      <c r="J39" s="2">
        <f t="shared" si="0"/>
        <v>209</v>
      </c>
      <c r="K39" s="2">
        <f t="shared" si="3"/>
        <v>34.48</v>
      </c>
      <c r="L39" s="2">
        <v>3.03</v>
      </c>
      <c r="M39" s="2"/>
      <c r="N39" s="2">
        <v>31.45</v>
      </c>
      <c r="O39" s="2">
        <v>96</v>
      </c>
      <c r="P39" s="7">
        <v>78</v>
      </c>
      <c r="Q39" s="2">
        <f t="shared" si="1"/>
        <v>174</v>
      </c>
      <c r="R39" s="2">
        <f t="shared" si="4"/>
        <v>28.71</v>
      </c>
      <c r="S39" s="2">
        <v>2.53</v>
      </c>
      <c r="T39" s="6"/>
      <c r="U39" s="6">
        <v>26.18</v>
      </c>
    </row>
    <row r="40" spans="1:21" ht="14.25">
      <c r="A40" s="2">
        <v>36</v>
      </c>
      <c r="B40" s="3" t="s">
        <v>41</v>
      </c>
      <c r="C40" s="2">
        <v>103</v>
      </c>
      <c r="D40" s="2">
        <f t="shared" si="2"/>
        <v>17</v>
      </c>
      <c r="E40" s="5">
        <v>1.5</v>
      </c>
      <c r="F40" s="5"/>
      <c r="G40" s="5">
        <v>15.5</v>
      </c>
      <c r="H40" s="2">
        <v>77</v>
      </c>
      <c r="I40" s="2">
        <v>78</v>
      </c>
      <c r="J40" s="2">
        <f t="shared" si="0"/>
        <v>155</v>
      </c>
      <c r="K40" s="2">
        <f t="shared" si="3"/>
        <v>25.57</v>
      </c>
      <c r="L40" s="2">
        <v>2.25</v>
      </c>
      <c r="M40" s="2"/>
      <c r="N40" s="2">
        <v>23.32</v>
      </c>
      <c r="O40" s="2">
        <v>100</v>
      </c>
      <c r="P40" s="7">
        <v>34</v>
      </c>
      <c r="Q40" s="2">
        <f t="shared" si="1"/>
        <v>134</v>
      </c>
      <c r="R40" s="2">
        <f t="shared" si="4"/>
        <v>22.11</v>
      </c>
      <c r="S40" s="2">
        <v>1.95</v>
      </c>
      <c r="T40" s="6"/>
      <c r="U40" s="6">
        <v>20.16</v>
      </c>
    </row>
    <row r="41" spans="1:21" ht="14.25">
      <c r="A41" s="2">
        <v>37</v>
      </c>
      <c r="B41" s="3" t="s">
        <v>42</v>
      </c>
      <c r="C41" s="2">
        <v>89</v>
      </c>
      <c r="D41" s="2">
        <f t="shared" si="2"/>
        <v>14.68</v>
      </c>
      <c r="E41" s="5">
        <v>1.29</v>
      </c>
      <c r="F41" s="5">
        <v>13.39</v>
      </c>
      <c r="G41" s="6"/>
      <c r="H41" s="2">
        <v>89</v>
      </c>
      <c r="I41" s="2">
        <v>91</v>
      </c>
      <c r="J41" s="2">
        <f t="shared" si="0"/>
        <v>180</v>
      </c>
      <c r="K41" s="2">
        <f t="shared" si="3"/>
        <v>29.7</v>
      </c>
      <c r="L41" s="2">
        <v>2.61</v>
      </c>
      <c r="M41" s="2">
        <v>27.09</v>
      </c>
      <c r="N41" s="6"/>
      <c r="O41" s="2">
        <v>91</v>
      </c>
      <c r="P41" s="7">
        <v>86</v>
      </c>
      <c r="Q41" s="2">
        <f t="shared" si="1"/>
        <v>177</v>
      </c>
      <c r="R41" s="2">
        <f t="shared" si="4"/>
        <v>29.2</v>
      </c>
      <c r="S41" s="2">
        <v>2.57</v>
      </c>
      <c r="T41" s="6">
        <v>26.63</v>
      </c>
      <c r="U41" s="6"/>
    </row>
    <row r="42" spans="1:21" ht="14.25">
      <c r="A42" s="2">
        <v>38</v>
      </c>
      <c r="B42" s="3" t="s">
        <v>43</v>
      </c>
      <c r="C42" s="2">
        <v>55</v>
      </c>
      <c r="D42" s="2">
        <f t="shared" si="2"/>
        <v>9.08</v>
      </c>
      <c r="E42" s="5">
        <v>0.8</v>
      </c>
      <c r="F42" s="5">
        <v>8.28</v>
      </c>
      <c r="G42" s="6"/>
      <c r="H42" s="2">
        <v>55</v>
      </c>
      <c r="I42" s="2">
        <v>99</v>
      </c>
      <c r="J42" s="2">
        <f t="shared" si="0"/>
        <v>154</v>
      </c>
      <c r="K42" s="2">
        <f t="shared" si="3"/>
        <v>25.410000000000004</v>
      </c>
      <c r="L42" s="2">
        <v>2.24</v>
      </c>
      <c r="M42" s="2">
        <v>23.17</v>
      </c>
      <c r="N42" s="6"/>
      <c r="O42" s="2">
        <v>99</v>
      </c>
      <c r="P42" s="7">
        <v>98</v>
      </c>
      <c r="Q42" s="2">
        <f t="shared" si="1"/>
        <v>197</v>
      </c>
      <c r="R42" s="2">
        <f t="shared" si="4"/>
        <v>32.5</v>
      </c>
      <c r="S42" s="2">
        <v>2.86</v>
      </c>
      <c r="T42" s="6">
        <v>29.64</v>
      </c>
      <c r="U42" s="6"/>
    </row>
    <row r="43" spans="1:21" ht="14.25">
      <c r="A43" s="2">
        <v>39</v>
      </c>
      <c r="B43" s="3" t="s">
        <v>44</v>
      </c>
      <c r="C43" s="2">
        <v>69</v>
      </c>
      <c r="D43" s="2">
        <f t="shared" si="2"/>
        <v>11.38</v>
      </c>
      <c r="E43" s="5">
        <v>1</v>
      </c>
      <c r="F43" s="5">
        <v>10.38</v>
      </c>
      <c r="G43" s="6"/>
      <c r="H43" s="2">
        <v>69</v>
      </c>
      <c r="I43" s="2">
        <v>60</v>
      </c>
      <c r="J43" s="2">
        <f t="shared" si="0"/>
        <v>129</v>
      </c>
      <c r="K43" s="2">
        <f t="shared" si="3"/>
        <v>21.28</v>
      </c>
      <c r="L43" s="2">
        <v>1.87</v>
      </c>
      <c r="M43" s="2">
        <v>19.41</v>
      </c>
      <c r="N43" s="6"/>
      <c r="O43" s="2">
        <v>60</v>
      </c>
      <c r="P43" s="7">
        <v>53</v>
      </c>
      <c r="Q43" s="2">
        <f t="shared" si="1"/>
        <v>113</v>
      </c>
      <c r="R43" s="2">
        <f t="shared" si="4"/>
        <v>18.64</v>
      </c>
      <c r="S43" s="2">
        <v>1.64</v>
      </c>
      <c r="T43" s="6">
        <v>17</v>
      </c>
      <c r="U43" s="6"/>
    </row>
    <row r="44" spans="1:21" ht="14.25">
      <c r="A44" s="2">
        <v>40</v>
      </c>
      <c r="B44" s="3" t="s">
        <v>45</v>
      </c>
      <c r="C44" s="2">
        <v>6</v>
      </c>
      <c r="D44" s="2">
        <f t="shared" si="2"/>
        <v>0.99</v>
      </c>
      <c r="E44" s="5">
        <v>0.09</v>
      </c>
      <c r="F44" s="5">
        <v>0.9</v>
      </c>
      <c r="G44" s="6"/>
      <c r="H44" s="2">
        <v>6</v>
      </c>
      <c r="I44" s="2">
        <v>12</v>
      </c>
      <c r="J44" s="2">
        <f t="shared" si="0"/>
        <v>18</v>
      </c>
      <c r="K44" s="2">
        <f t="shared" si="3"/>
        <v>2.9699999999999998</v>
      </c>
      <c r="L44" s="2">
        <v>0.26</v>
      </c>
      <c r="M44" s="2">
        <v>2.71</v>
      </c>
      <c r="N44" s="6"/>
      <c r="O44" s="2">
        <v>12</v>
      </c>
      <c r="P44" s="7">
        <v>11</v>
      </c>
      <c r="Q44" s="2">
        <f t="shared" si="1"/>
        <v>23</v>
      </c>
      <c r="R44" s="2">
        <f t="shared" si="4"/>
        <v>3.79</v>
      </c>
      <c r="S44" s="2">
        <v>0.33</v>
      </c>
      <c r="T44" s="6">
        <v>3.46</v>
      </c>
      <c r="U44" s="6"/>
    </row>
    <row r="45" spans="1:21" ht="14.25">
      <c r="A45" s="2">
        <v>41</v>
      </c>
      <c r="B45" s="3" t="s">
        <v>46</v>
      </c>
      <c r="C45" s="2">
        <v>105</v>
      </c>
      <c r="D45" s="2">
        <f t="shared" si="2"/>
        <v>17.32</v>
      </c>
      <c r="E45" s="5">
        <v>1.52</v>
      </c>
      <c r="F45" s="5">
        <v>15.8</v>
      </c>
      <c r="G45" s="6"/>
      <c r="H45" s="2">
        <v>105</v>
      </c>
      <c r="I45" s="2">
        <v>105</v>
      </c>
      <c r="J45" s="2">
        <f t="shared" si="0"/>
        <v>210</v>
      </c>
      <c r="K45" s="2">
        <f t="shared" si="3"/>
        <v>34.65</v>
      </c>
      <c r="L45" s="2">
        <v>3.05</v>
      </c>
      <c r="M45" s="2">
        <v>31.6</v>
      </c>
      <c r="N45" s="6"/>
      <c r="O45" s="2">
        <v>105</v>
      </c>
      <c r="P45" s="7">
        <v>82</v>
      </c>
      <c r="Q45" s="2">
        <f t="shared" si="1"/>
        <v>187</v>
      </c>
      <c r="R45" s="2">
        <f t="shared" si="4"/>
        <v>30.86</v>
      </c>
      <c r="S45" s="2">
        <v>2.72</v>
      </c>
      <c r="T45" s="6">
        <v>28.14</v>
      </c>
      <c r="U45" s="6"/>
    </row>
    <row r="46" spans="1:21" ht="14.25">
      <c r="A46" s="2">
        <v>42</v>
      </c>
      <c r="B46" s="3" t="s">
        <v>47</v>
      </c>
      <c r="C46" s="2">
        <v>103</v>
      </c>
      <c r="D46" s="2">
        <f t="shared" si="2"/>
        <v>17</v>
      </c>
      <c r="E46" s="5">
        <v>1.5</v>
      </c>
      <c r="F46" s="5">
        <v>15.5</v>
      </c>
      <c r="G46" s="6"/>
      <c r="H46" s="2">
        <v>103</v>
      </c>
      <c r="I46" s="2">
        <v>105</v>
      </c>
      <c r="J46" s="2">
        <f t="shared" si="0"/>
        <v>208</v>
      </c>
      <c r="K46" s="2">
        <f t="shared" si="3"/>
        <v>34.32</v>
      </c>
      <c r="L46" s="2">
        <v>3.02</v>
      </c>
      <c r="M46" s="2">
        <v>31.3</v>
      </c>
      <c r="N46" s="6"/>
      <c r="O46" s="2">
        <v>105</v>
      </c>
      <c r="P46" s="7">
        <v>125</v>
      </c>
      <c r="Q46" s="2">
        <f t="shared" si="1"/>
        <v>230</v>
      </c>
      <c r="R46" s="2">
        <f t="shared" si="4"/>
        <v>37.95</v>
      </c>
      <c r="S46" s="2">
        <v>3.34</v>
      </c>
      <c r="T46" s="6">
        <v>34.61</v>
      </c>
      <c r="U46" s="6"/>
    </row>
    <row r="47" spans="1:21" ht="22.5">
      <c r="A47" s="2">
        <v>43</v>
      </c>
      <c r="B47" s="3" t="s">
        <v>48</v>
      </c>
      <c r="C47" s="2">
        <v>107</v>
      </c>
      <c r="D47" s="2">
        <f t="shared" si="2"/>
        <v>17.650000000000002</v>
      </c>
      <c r="E47" s="5">
        <v>1.55</v>
      </c>
      <c r="F47" s="5">
        <v>16.1</v>
      </c>
      <c r="G47" s="6"/>
      <c r="H47" s="2">
        <v>107</v>
      </c>
      <c r="I47" s="2">
        <v>112</v>
      </c>
      <c r="J47" s="2">
        <f t="shared" si="0"/>
        <v>219</v>
      </c>
      <c r="K47" s="2">
        <f t="shared" si="3"/>
        <v>36.14</v>
      </c>
      <c r="L47" s="2">
        <v>3.18</v>
      </c>
      <c r="M47" s="2">
        <v>32.96</v>
      </c>
      <c r="N47" s="6"/>
      <c r="O47" s="2">
        <v>112</v>
      </c>
      <c r="P47" s="7">
        <v>86</v>
      </c>
      <c r="Q47" s="2">
        <f t="shared" si="1"/>
        <v>198</v>
      </c>
      <c r="R47" s="2">
        <f t="shared" si="4"/>
        <v>32.67</v>
      </c>
      <c r="S47" s="2">
        <v>2.87</v>
      </c>
      <c r="T47" s="6">
        <v>29.8</v>
      </c>
      <c r="U47" s="6"/>
    </row>
    <row r="48" spans="1:21" ht="14.25">
      <c r="A48" s="2">
        <v>44</v>
      </c>
      <c r="B48" s="3" t="s">
        <v>49</v>
      </c>
      <c r="C48" s="2">
        <v>60</v>
      </c>
      <c r="D48" s="2">
        <f t="shared" si="2"/>
        <v>9.899999999999999</v>
      </c>
      <c r="E48" s="5">
        <v>0.87</v>
      </c>
      <c r="F48" s="5">
        <v>9.03</v>
      </c>
      <c r="G48" s="6"/>
      <c r="H48" s="2">
        <v>60</v>
      </c>
      <c r="I48" s="2">
        <v>47</v>
      </c>
      <c r="J48" s="2">
        <f t="shared" si="0"/>
        <v>107</v>
      </c>
      <c r="K48" s="2">
        <f t="shared" si="3"/>
        <v>17.650000000000002</v>
      </c>
      <c r="L48" s="2">
        <v>1.55</v>
      </c>
      <c r="M48" s="2">
        <v>16.1</v>
      </c>
      <c r="N48" s="6"/>
      <c r="O48" s="2">
        <v>47</v>
      </c>
      <c r="P48" s="7">
        <v>64</v>
      </c>
      <c r="Q48" s="2">
        <f t="shared" si="1"/>
        <v>111</v>
      </c>
      <c r="R48" s="2">
        <f t="shared" si="4"/>
        <v>18.31</v>
      </c>
      <c r="S48" s="2">
        <v>1.61</v>
      </c>
      <c r="T48" s="6">
        <v>16.7</v>
      </c>
      <c r="U48" s="6"/>
    </row>
    <row r="49" spans="1:21" ht="14.25">
      <c r="A49" s="2">
        <v>46</v>
      </c>
      <c r="B49" s="3" t="s">
        <v>50</v>
      </c>
      <c r="C49" s="2">
        <v>129</v>
      </c>
      <c r="D49" s="2">
        <f t="shared" si="2"/>
        <v>21.28</v>
      </c>
      <c r="E49" s="5">
        <v>1.87</v>
      </c>
      <c r="F49" s="5">
        <v>19.41</v>
      </c>
      <c r="G49" s="6"/>
      <c r="H49" s="2">
        <v>129</v>
      </c>
      <c r="I49" s="2">
        <v>121</v>
      </c>
      <c r="J49" s="2">
        <f t="shared" si="0"/>
        <v>250</v>
      </c>
      <c r="K49" s="2">
        <f t="shared" si="3"/>
        <v>41.25</v>
      </c>
      <c r="L49" s="2">
        <v>3.63</v>
      </c>
      <c r="M49" s="2">
        <v>37.62</v>
      </c>
      <c r="N49" s="6"/>
      <c r="O49" s="2">
        <v>122</v>
      </c>
      <c r="P49" s="7">
        <v>119</v>
      </c>
      <c r="Q49" s="2">
        <f t="shared" si="1"/>
        <v>241</v>
      </c>
      <c r="R49" s="2">
        <f t="shared" si="4"/>
        <v>39.77</v>
      </c>
      <c r="S49" s="2">
        <v>3.5</v>
      </c>
      <c r="T49" s="6">
        <v>36.27</v>
      </c>
      <c r="U49" s="6"/>
    </row>
    <row r="50" spans="1:21" ht="14.25">
      <c r="A50" s="2">
        <v>47</v>
      </c>
      <c r="B50" s="3" t="s">
        <v>51</v>
      </c>
      <c r="C50" s="2">
        <v>20</v>
      </c>
      <c r="D50" s="2">
        <f t="shared" si="2"/>
        <v>3.3</v>
      </c>
      <c r="E50" s="5">
        <v>0.29</v>
      </c>
      <c r="F50" s="5">
        <v>3.01</v>
      </c>
      <c r="G50" s="6"/>
      <c r="H50" s="2">
        <v>20</v>
      </c>
      <c r="I50" s="2">
        <v>19</v>
      </c>
      <c r="J50" s="2">
        <f t="shared" si="0"/>
        <v>39</v>
      </c>
      <c r="K50" s="2">
        <f t="shared" si="3"/>
        <v>6.44</v>
      </c>
      <c r="L50" s="2">
        <v>0.57</v>
      </c>
      <c r="M50" s="2">
        <v>5.87</v>
      </c>
      <c r="N50" s="6"/>
      <c r="O50" s="2">
        <v>19</v>
      </c>
      <c r="P50" s="7">
        <v>16</v>
      </c>
      <c r="Q50" s="2">
        <f t="shared" si="1"/>
        <v>35</v>
      </c>
      <c r="R50" s="2">
        <f t="shared" si="4"/>
        <v>5.779999999999999</v>
      </c>
      <c r="S50" s="2">
        <v>0.51</v>
      </c>
      <c r="T50" s="6">
        <v>5.27</v>
      </c>
      <c r="U50" s="6"/>
    </row>
    <row r="51" spans="1:21" ht="14.25">
      <c r="A51" s="158" t="s">
        <v>52</v>
      </c>
      <c r="B51" s="159"/>
      <c r="C51" s="2">
        <f>SUM(C5:C50)</f>
        <v>4848</v>
      </c>
      <c r="D51" s="2">
        <f t="shared" si="2"/>
        <v>799.5</v>
      </c>
      <c r="E51" s="5">
        <v>70</v>
      </c>
      <c r="F51" s="5">
        <f>SUM(F5:F50)</f>
        <v>247.52</v>
      </c>
      <c r="G51" s="5">
        <f>SUM(G5:G50)</f>
        <v>481.9800000000001</v>
      </c>
      <c r="H51" s="2">
        <f>SUM(H5:H50)</f>
        <v>4714</v>
      </c>
      <c r="I51" s="2">
        <f>SUM(I5:I50)</f>
        <v>4655</v>
      </c>
      <c r="J51" s="2">
        <f>SUM(J5:J50)</f>
        <v>9369</v>
      </c>
      <c r="K51" s="2">
        <f t="shared" si="3"/>
        <v>1544.8600000000001</v>
      </c>
      <c r="L51" s="2">
        <v>135</v>
      </c>
      <c r="M51" s="2">
        <f>SUM(M5:M50)</f>
        <v>493.73</v>
      </c>
      <c r="N51" s="2">
        <f>SUM(N5:N50)</f>
        <v>916.13</v>
      </c>
      <c r="O51" s="2">
        <f>SUM(O5:O50)</f>
        <v>4699</v>
      </c>
      <c r="P51" s="7">
        <f>SUM(P5:P50)</f>
        <v>5910</v>
      </c>
      <c r="Q51" s="2">
        <f>SUM(Q5:Q50)</f>
        <v>10609</v>
      </c>
      <c r="R51" s="2">
        <f t="shared" si="4"/>
        <v>1751.41</v>
      </c>
      <c r="S51" s="2">
        <v>155</v>
      </c>
      <c r="T51" s="6">
        <f>SUM(T5:T50)</f>
        <v>678.6500000000001</v>
      </c>
      <c r="U51" s="6">
        <f>SUM(U5:U50)</f>
        <v>917.76</v>
      </c>
    </row>
    <row r="52" spans="1:21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</sheetData>
  <sheetProtection/>
  <mergeCells count="17">
    <mergeCell ref="A1:U1"/>
    <mergeCell ref="C2:G2"/>
    <mergeCell ref="H2:N2"/>
    <mergeCell ref="O2:U2"/>
    <mergeCell ref="D3:G3"/>
    <mergeCell ref="K3:N3"/>
    <mergeCell ref="S3:U3"/>
    <mergeCell ref="J3:J4"/>
    <mergeCell ref="O3:O4"/>
    <mergeCell ref="P3:P4"/>
    <mergeCell ref="Q3:Q4"/>
    <mergeCell ref="A51:B51"/>
    <mergeCell ref="A2:A4"/>
    <mergeCell ref="B2:B4"/>
    <mergeCell ref="C3:C4"/>
    <mergeCell ref="H3:H4"/>
    <mergeCell ref="I3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刘瑜</cp:lastModifiedBy>
  <cp:lastPrinted>2021-12-10T02:43:31Z</cp:lastPrinted>
  <dcterms:created xsi:type="dcterms:W3CDTF">1996-12-17T09:32:42Z</dcterms:created>
  <dcterms:modified xsi:type="dcterms:W3CDTF">2022-01-13T13:10:56Z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D3A33121760D45AD86EAC472DB5C4E32</vt:lpwstr>
  </property>
  <property fmtid="{D5CDD505-2E9C-101B-9397-08002B2CF9AE}" pid="3" name="KSOProductBuildVer">
    <vt:lpwstr>2052-11.8.2.9583</vt:lpwstr>
  </property>
</Properties>
</file>